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IREZIONE AMMINISTRATIVA\DOCUMENTI\BILANCIO 2023\"/>
    </mc:Choice>
  </mc:AlternateContent>
  <xr:revisionPtr revIDLastSave="0" documentId="13_ncr:1_{79113F31-5469-4A46-B8C8-4A431310B12D}" xr6:coauthVersionLast="47" xr6:coauthVersionMax="47" xr10:uidLastSave="{00000000-0000-0000-0000-000000000000}"/>
  <bookViews>
    <workbookView xWindow="-120" yWindow="-120" windowWidth="29040" windowHeight="15720" activeTab="3" xr2:uid="{764BA7DD-251D-479F-982C-C5020134A708}"/>
  </bookViews>
  <sheets>
    <sheet name="TRIENNALE ENTRATE" sheetId="8" r:id="rId1"/>
    <sheet name="TRIENNALE USCITE" sheetId="7" r:id="rId2"/>
    <sheet name="risultato_amministrazione_2022" sheetId="6" r:id="rId3"/>
    <sheet name="Quadro Generale Riassuntivo Pre" sheetId="5" r:id="rId4"/>
    <sheet name="G_USCITE" sheetId="4" r:id="rId5"/>
    <sheet name="G_ENTRATE" sheetId="3" r:id="rId6"/>
    <sheet name="D_USCITE" sheetId="2" r:id="rId7"/>
    <sheet name="D_ENTRATE" sheetId="1" r:id="rId8"/>
  </sheets>
  <externalReferences>
    <externalReference r:id="rId9"/>
  </externalReferences>
  <definedNames>
    <definedName name="_xlnm.Print_Area" localSheetId="3">'Quadro Generale Riassuntivo Pre'!$C:$K</definedName>
    <definedName name="_xlnm.Print_Area" localSheetId="2">risultato_amministrazione_2022!$A$1:$I$57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E22" i="1"/>
  <c r="D14" i="1"/>
  <c r="E14" i="1"/>
  <c r="C14" i="1"/>
  <c r="C22" i="1" s="1"/>
  <c r="C21" i="1"/>
  <c r="E30" i="2"/>
  <c r="E8" i="2"/>
  <c r="F35" i="7"/>
  <c r="C35" i="7"/>
  <c r="P13" i="6"/>
  <c r="K46" i="5"/>
  <c r="J33" i="5"/>
  <c r="H33" i="5"/>
  <c r="J30" i="5"/>
  <c r="H30" i="5"/>
  <c r="J26" i="5"/>
  <c r="H26" i="5"/>
  <c r="J25" i="5"/>
  <c r="H25" i="5"/>
  <c r="J15" i="5"/>
  <c r="H15" i="5"/>
  <c r="J12" i="5"/>
  <c r="H12" i="5"/>
  <c r="J9" i="5"/>
  <c r="H9" i="5"/>
  <c r="E153" i="4"/>
  <c r="E152" i="4"/>
  <c r="E151" i="4"/>
  <c r="E150" i="4"/>
  <c r="I98" i="4"/>
  <c r="F98" i="4"/>
  <c r="E98" i="4"/>
  <c r="E46" i="4"/>
  <c r="E90" i="4" s="1"/>
  <c r="E32" i="8"/>
  <c r="C19" i="8"/>
  <c r="C12" i="8"/>
  <c r="H51" i="6"/>
  <c r="H26" i="6"/>
  <c r="F15" i="5" l="1"/>
  <c r="F16" i="5" s="1"/>
  <c r="D15" i="5"/>
  <c r="D16" i="5" s="1"/>
  <c r="F12" i="5"/>
  <c r="D12" i="5"/>
  <c r="F9" i="5"/>
  <c r="F10" i="5" s="1"/>
  <c r="D9" i="5"/>
  <c r="F8" i="5"/>
  <c r="D8" i="5"/>
  <c r="E44" i="1"/>
  <c r="E45" i="1" s="1"/>
  <c r="E46" i="1" s="1"/>
  <c r="D44" i="1"/>
  <c r="D45" i="1" s="1"/>
  <c r="C45" i="8" s="1"/>
  <c r="C46" i="8" s="1"/>
  <c r="C47" i="8" s="1"/>
  <c r="C44" i="1"/>
  <c r="C45" i="1" s="1"/>
  <c r="C46" i="1" s="1"/>
  <c r="E34" i="1"/>
  <c r="C34" i="1"/>
  <c r="E32" i="1"/>
  <c r="C32" i="1"/>
  <c r="E31" i="1"/>
  <c r="D31" i="1"/>
  <c r="C32" i="8" s="1"/>
  <c r="C36" i="8" s="1"/>
  <c r="C42" i="8" s="1"/>
  <c r="C31" i="1"/>
  <c r="E20" i="1"/>
  <c r="D20" i="1"/>
  <c r="E19" i="1"/>
  <c r="D19" i="1"/>
  <c r="C20" i="8" s="1"/>
  <c r="C19" i="1"/>
  <c r="E18" i="1"/>
  <c r="D18" i="1"/>
  <c r="C18" i="1"/>
  <c r="E16" i="1"/>
  <c r="D16" i="1"/>
  <c r="C17" i="8" s="1"/>
  <c r="C16" i="1"/>
  <c r="E11" i="1"/>
  <c r="C11" i="1"/>
  <c r="E46" i="2"/>
  <c r="E47" i="2" s="1"/>
  <c r="E48" i="2" s="1"/>
  <c r="D46" i="2"/>
  <c r="D33" i="5" s="1"/>
  <c r="D34" i="5" s="1"/>
  <c r="C46" i="2"/>
  <c r="C47" i="2" s="1"/>
  <c r="C48" i="2" s="1"/>
  <c r="E34" i="2"/>
  <c r="D34" i="2"/>
  <c r="C39" i="7" s="1"/>
  <c r="C34" i="2"/>
  <c r="E32" i="2"/>
  <c r="D32" i="2"/>
  <c r="C37" i="7" s="1"/>
  <c r="C32" i="2"/>
  <c r="E31" i="2"/>
  <c r="D31" i="2"/>
  <c r="C36" i="7" s="1"/>
  <c r="C31" i="2"/>
  <c r="D30" i="2"/>
  <c r="C30" i="2"/>
  <c r="E18" i="2"/>
  <c r="D18" i="2"/>
  <c r="C21" i="7" s="1"/>
  <c r="C18" i="2"/>
  <c r="E17" i="2"/>
  <c r="D17" i="2"/>
  <c r="C20" i="7" s="1"/>
  <c r="C17" i="2"/>
  <c r="E16" i="2"/>
  <c r="D16" i="2"/>
  <c r="C19" i="7" s="1"/>
  <c r="C16" i="2"/>
  <c r="E15" i="2"/>
  <c r="D15" i="2"/>
  <c r="C18" i="7" s="1"/>
  <c r="C15" i="2"/>
  <c r="E14" i="2"/>
  <c r="D14" i="2"/>
  <c r="C17" i="7" s="1"/>
  <c r="C14" i="2"/>
  <c r="E13" i="2"/>
  <c r="D13" i="2"/>
  <c r="C13" i="2"/>
  <c r="E10" i="2"/>
  <c r="D10" i="2"/>
  <c r="C13" i="7" s="1"/>
  <c r="C10" i="2"/>
  <c r="E9" i="2"/>
  <c r="D9" i="2"/>
  <c r="C12" i="7" s="1"/>
  <c r="C14" i="7" s="1"/>
  <c r="C9" i="2"/>
  <c r="D8" i="2"/>
  <c r="C11" i="7" s="1"/>
  <c r="C8" i="2"/>
  <c r="F46" i="8"/>
  <c r="F47" i="8" s="1"/>
  <c r="E46" i="8"/>
  <c r="E47" i="8" s="1"/>
  <c r="L32" i="8"/>
  <c r="K32" i="8"/>
  <c r="M32" i="8" s="1"/>
  <c r="J32" i="8"/>
  <c r="J34" i="8" s="1"/>
  <c r="F36" i="8"/>
  <c r="F42" i="8" s="1"/>
  <c r="E36" i="8"/>
  <c r="E42" i="8" s="1"/>
  <c r="F22" i="8"/>
  <c r="F23" i="8" s="1"/>
  <c r="E22" i="8"/>
  <c r="E23" i="8" s="1"/>
  <c r="E52" i="7"/>
  <c r="E53" i="7" s="1"/>
  <c r="F53" i="7" s="1"/>
  <c r="F40" i="7"/>
  <c r="F48" i="7" s="1"/>
  <c r="C38" i="7"/>
  <c r="E40" i="7"/>
  <c r="E48" i="7" s="1"/>
  <c r="F22" i="7"/>
  <c r="E22" i="7"/>
  <c r="E11" i="7"/>
  <c r="J18" i="6"/>
  <c r="J26" i="6" s="1"/>
  <c r="H11" i="6"/>
  <c r="H18" i="6" s="1"/>
  <c r="J34" i="5"/>
  <c r="H34" i="5"/>
  <c r="J32" i="5"/>
  <c r="H32" i="5"/>
  <c r="J16" i="5"/>
  <c r="H16" i="5"/>
  <c r="J14" i="5"/>
  <c r="H14" i="5"/>
  <c r="F14" i="5"/>
  <c r="D14" i="5"/>
  <c r="J10" i="5"/>
  <c r="H10" i="5"/>
  <c r="H47" i="2"/>
  <c r="H48" i="2" s="1"/>
  <c r="G47" i="2"/>
  <c r="G48" i="2" s="1"/>
  <c r="F47" i="2"/>
  <c r="F48" i="2" s="1"/>
  <c r="H35" i="2"/>
  <c r="H43" i="2" s="1"/>
  <c r="G35" i="2"/>
  <c r="G43" i="2" s="1"/>
  <c r="F35" i="2"/>
  <c r="F43" i="2" s="1"/>
  <c r="H19" i="2"/>
  <c r="G19" i="2"/>
  <c r="F19" i="2"/>
  <c r="H11" i="2"/>
  <c r="G11" i="2"/>
  <c r="F11" i="2"/>
  <c r="F21" i="1"/>
  <c r="F22" i="1" s="1"/>
  <c r="G21" i="1"/>
  <c r="G22" i="1" s="1"/>
  <c r="H21" i="1"/>
  <c r="F35" i="1"/>
  <c r="F41" i="1" s="1"/>
  <c r="G35" i="1"/>
  <c r="G41" i="1" s="1"/>
  <c r="H35" i="1"/>
  <c r="F45" i="1"/>
  <c r="F46" i="1" s="1"/>
  <c r="G45" i="1"/>
  <c r="G46" i="1" s="1"/>
  <c r="H45" i="1"/>
  <c r="H46" i="1" s="1"/>
  <c r="F47" i="1" l="1"/>
  <c r="K43" i="5"/>
  <c r="H29" i="5"/>
  <c r="I42" i="5" s="1"/>
  <c r="I43" i="5"/>
  <c r="J29" i="5"/>
  <c r="J35" i="5" s="1"/>
  <c r="J37" i="5" s="1"/>
  <c r="C40" i="7"/>
  <c r="C48" i="7" s="1"/>
  <c r="F27" i="2"/>
  <c r="F49" i="2" s="1"/>
  <c r="E48" i="8"/>
  <c r="D21" i="1"/>
  <c r="C21" i="8"/>
  <c r="C22" i="8" s="1"/>
  <c r="C23" i="8" s="1"/>
  <c r="C48" i="8" s="1"/>
  <c r="C50" i="8" s="1"/>
  <c r="D47" i="2"/>
  <c r="D48" i="2" s="1"/>
  <c r="C51" i="7"/>
  <c r="C52" i="7" s="1"/>
  <c r="C53" i="7" s="1"/>
  <c r="F33" i="5"/>
  <c r="F34" i="5" s="1"/>
  <c r="G27" i="2"/>
  <c r="G49" i="2" s="1"/>
  <c r="H27" i="2"/>
  <c r="H49" i="2" s="1"/>
  <c r="D19" i="2"/>
  <c r="D26" i="5" s="1"/>
  <c r="C16" i="7"/>
  <c r="C22" i="7" s="1"/>
  <c r="C32" i="7" s="1"/>
  <c r="D10" i="5"/>
  <c r="C35" i="2"/>
  <c r="C43" i="2" s="1"/>
  <c r="E35" i="1"/>
  <c r="E41" i="1" s="1"/>
  <c r="C35" i="1"/>
  <c r="C41" i="1" s="1"/>
  <c r="C47" i="1" s="1"/>
  <c r="E35" i="2"/>
  <c r="D35" i="2"/>
  <c r="E19" i="2"/>
  <c r="F26" i="5" s="1"/>
  <c r="C19" i="2"/>
  <c r="E11" i="2"/>
  <c r="F25" i="5" s="1"/>
  <c r="C11" i="2"/>
  <c r="D11" i="2"/>
  <c r="F48" i="8"/>
  <c r="F11" i="7"/>
  <c r="F14" i="7" s="1"/>
  <c r="F32" i="7" s="1"/>
  <c r="F54" i="7" s="1"/>
  <c r="E14" i="7"/>
  <c r="E32" i="7" s="1"/>
  <c r="E54" i="7" s="1"/>
  <c r="F52" i="7"/>
  <c r="H52" i="6"/>
  <c r="F19" i="5"/>
  <c r="J19" i="5"/>
  <c r="H19" i="5"/>
  <c r="E21" i="1"/>
  <c r="G47" i="1"/>
  <c r="D46" i="1"/>
  <c r="H41" i="1"/>
  <c r="H22" i="1"/>
  <c r="H47" i="1" s="1"/>
  <c r="D35" i="1"/>
  <c r="J20" i="5" l="1"/>
  <c r="J21" i="5" s="1"/>
  <c r="H35" i="5"/>
  <c r="H37" i="5" s="1"/>
  <c r="H20" i="5" s="1"/>
  <c r="H21" i="5" s="1"/>
  <c r="I45" i="5"/>
  <c r="I44" i="5"/>
  <c r="K42" i="5"/>
  <c r="K44" i="5" s="1"/>
  <c r="K45" i="5" s="1"/>
  <c r="C54" i="7"/>
  <c r="G50" i="8"/>
  <c r="E50" i="8"/>
  <c r="I50" i="8" s="1"/>
  <c r="D27" i="2"/>
  <c r="D25" i="5"/>
  <c r="D29" i="5" s="1"/>
  <c r="E43" i="2"/>
  <c r="F30" i="5"/>
  <c r="F32" i="5" s="1"/>
  <c r="G43" i="5" s="1"/>
  <c r="C27" i="2"/>
  <c r="F29" i="5"/>
  <c r="D43" i="2"/>
  <c r="D30" i="5"/>
  <c r="D32" i="5" s="1"/>
  <c r="E43" i="5" s="1"/>
  <c r="D19" i="5"/>
  <c r="C49" i="2"/>
  <c r="E27" i="2"/>
  <c r="E49" i="2" s="1"/>
  <c r="H57" i="6"/>
  <c r="L57" i="6" s="1"/>
  <c r="H55" i="6"/>
  <c r="D41" i="1"/>
  <c r="D47" i="1" s="1"/>
  <c r="E47" i="1"/>
  <c r="I46" i="5" l="1"/>
  <c r="D35" i="5"/>
  <c r="D37" i="5" s="1"/>
  <c r="D49" i="2"/>
  <c r="E45" i="5"/>
  <c r="E42" i="5"/>
  <c r="E44" i="5" s="1"/>
  <c r="G45" i="5"/>
  <c r="F35" i="5"/>
  <c r="G46" i="5" s="1"/>
  <c r="G42" i="5"/>
  <c r="G44" i="5" s="1"/>
  <c r="E46" i="5" l="1"/>
  <c r="D20" i="5"/>
  <c r="D21" i="5" s="1"/>
  <c r="F37" i="5"/>
  <c r="F20" i="5"/>
  <c r="F21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G42" authorId="0" shapeId="0" xr:uid="{E8B5C99C-D55A-430C-B323-E19D39ED2B3E}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18800000-rimborso
</t>
        </r>
      </text>
    </comment>
  </commentList>
</comments>
</file>

<file path=xl/sharedStrings.xml><?xml version="1.0" encoding="utf-8"?>
<sst xmlns="http://schemas.openxmlformats.org/spreadsheetml/2006/main" count="929" uniqueCount="647">
  <si>
    <t>TOTALE GENERALE ENTRATE</t>
  </si>
  <si>
    <t>TOTALE TITOLO III - PARTITE DI GIRO</t>
  </si>
  <si>
    <t>TOTALE UPB 3.1 - ENTRATE AVENTI NATURA DI PARTITA DI GIRO</t>
  </si>
  <si>
    <t>Categoria 3.1.1 - ENTRATE AVENTI NATURA DI PARTITE DI GIRO</t>
  </si>
  <si>
    <r>
      <t xml:space="preserve">    </t>
    </r>
    <r>
      <rPr>
        <sz val="5.95"/>
        <color indexed="8"/>
        <rFont val="Arial"/>
        <family val="2"/>
      </rPr>
      <t>E3.1.1</t>
    </r>
  </si>
  <si>
    <t>UPB 3.1 - ENTRATE AVENTI NATURA DI PARTITA DI GIRO</t>
  </si>
  <si>
    <r>
      <t xml:space="preserve">  </t>
    </r>
    <r>
      <rPr>
        <b/>
        <sz val="5.95"/>
        <color indexed="8"/>
        <rFont val="Arial"/>
        <family val="2"/>
      </rPr>
      <t>E3.1</t>
    </r>
  </si>
  <si>
    <t>TITOLO III - PARTITE DI GIRO</t>
  </si>
  <si>
    <t>E3</t>
  </si>
  <si>
    <t>TOTALE TITOLO II - ENTRATE IN CONTO CAPITALE</t>
  </si>
  <si>
    <t>TOTALE UPB 2.3 - ACCENSIONE DI PRESTITI</t>
  </si>
  <si>
    <t>Categoria 2.3.3 - EMISSIONE DI OBBLIGAZIONI</t>
  </si>
  <si>
    <r>
      <t xml:space="preserve">    </t>
    </r>
    <r>
      <rPr>
        <sz val="5.95"/>
        <color indexed="8"/>
        <rFont val="Arial"/>
        <family val="2"/>
      </rPr>
      <t>E2.3.3</t>
    </r>
  </si>
  <si>
    <t>Categoria 2.3.2 - ASSUNZIONE DI ALTRI DEBITI FINANZIARI</t>
  </si>
  <si>
    <r>
      <t xml:space="preserve">    </t>
    </r>
    <r>
      <rPr>
        <sz val="5.95"/>
        <color indexed="8"/>
        <rFont val="Arial"/>
        <family val="2"/>
      </rPr>
      <t>E2.3.2</t>
    </r>
  </si>
  <si>
    <t>Categoria 2.3.1 - ASSUNZIONE DI MUTUI</t>
  </si>
  <si>
    <r>
      <t xml:space="preserve">    </t>
    </r>
    <r>
      <rPr>
        <sz val="5.95"/>
        <color indexed="8"/>
        <rFont val="Arial"/>
        <family val="2"/>
      </rPr>
      <t>E2.3.1</t>
    </r>
  </si>
  <si>
    <t>UPB 2.3 - ACCENSIONE DI PRESTITI</t>
  </si>
  <si>
    <r>
      <t xml:space="preserve">  </t>
    </r>
    <r>
      <rPr>
        <b/>
        <sz val="5.95"/>
        <color indexed="8"/>
        <rFont val="Arial"/>
        <family val="2"/>
      </rPr>
      <t>E2.3</t>
    </r>
  </si>
  <si>
    <t>TOTALE UPB 2.2 - ENTRATE DERIVANTI DA TRASFERIMENTI IN CONTO CAPITALE</t>
  </si>
  <si>
    <t>Categoria 2.2.4 - TRASFERIMENTI DA ALTRI ENTI DEL SETTORE PUBBLICO</t>
  </si>
  <si>
    <r>
      <t xml:space="preserve">    </t>
    </r>
    <r>
      <rPr>
        <sz val="5.95"/>
        <color indexed="8"/>
        <rFont val="Arial"/>
        <family val="2"/>
      </rPr>
      <t>E2.2.4</t>
    </r>
  </si>
  <si>
    <t>Categoria 2.2.3 - TRASFERIMENTI DA COMUNI E PROVINCE</t>
  </si>
  <si>
    <r>
      <t xml:space="preserve">    </t>
    </r>
    <r>
      <rPr>
        <sz val="5.95"/>
        <color indexed="8"/>
        <rFont val="Arial"/>
        <family val="2"/>
      </rPr>
      <t>E2.2.3</t>
    </r>
  </si>
  <si>
    <t>Categoria 2.2.2 - TRASFERIMENTI DELLA REGIONE</t>
  </si>
  <si>
    <r>
      <t xml:space="preserve">    </t>
    </r>
    <r>
      <rPr>
        <sz val="5.95"/>
        <color indexed="8"/>
        <rFont val="Arial"/>
        <family val="2"/>
      </rPr>
      <t>E2.2.2</t>
    </r>
  </si>
  <si>
    <t>Categoria 2.2.1 - TRASFERIMENTI DELLO STATO</t>
  </si>
  <si>
    <r>
      <t xml:space="preserve">    </t>
    </r>
    <r>
      <rPr>
        <sz val="5.95"/>
        <color indexed="8"/>
        <rFont val="Arial"/>
        <family val="2"/>
      </rPr>
      <t>E2.2.1</t>
    </r>
  </si>
  <si>
    <t>UPB 2.2 - ENTRATE DERIVANTI DA TRASFERIMENTI IN CONTO CAPITALE</t>
  </si>
  <si>
    <r>
      <t xml:space="preserve">  </t>
    </r>
    <r>
      <rPr>
        <b/>
        <sz val="5.95"/>
        <color indexed="8"/>
        <rFont val="Arial"/>
        <family val="2"/>
      </rPr>
      <t>E2.2</t>
    </r>
  </si>
  <si>
    <t>TOTALE UPB 2.1 - ENTRATE PER ALIENAZIONE DI BENI PATRIMONIALI E RISCOSSIONE DI CREDITI</t>
  </si>
  <si>
    <t>Categoria 2.1.4 - RISCOSSIONE DI CREDITI</t>
  </si>
  <si>
    <r>
      <t xml:space="preserve">    </t>
    </r>
    <r>
      <rPr>
        <sz val="5.95"/>
        <color indexed="8"/>
        <rFont val="Arial"/>
        <family val="2"/>
      </rPr>
      <t>E2.1.4</t>
    </r>
  </si>
  <si>
    <t>Categoria 2.1.3 - REALIZZO DI VALORI IMMOBILIARI</t>
  </si>
  <si>
    <r>
      <t xml:space="preserve">    </t>
    </r>
    <r>
      <rPr>
        <sz val="5.95"/>
        <color indexed="8"/>
        <rFont val="Arial"/>
        <family val="2"/>
      </rPr>
      <t>E2.1.3</t>
    </r>
  </si>
  <si>
    <t>Categoria 2.1.2 - ALIENAZIONE DI IMMOBILIZZAZIONI TECNICHE DIVERSE E DI BENI IMMATERIALI</t>
  </si>
  <si>
    <r>
      <t xml:space="preserve">    </t>
    </r>
    <r>
      <rPr>
        <sz val="5.95"/>
        <color indexed="8"/>
        <rFont val="Arial"/>
        <family val="2"/>
      </rPr>
      <t>E2.1.2</t>
    </r>
  </si>
  <si>
    <t>Categoria 2.1.1 - ALIENAZIONE IMMOBILI E DIRITTI REALI</t>
  </si>
  <si>
    <r>
      <t xml:space="preserve">    </t>
    </r>
    <r>
      <rPr>
        <sz val="5.95"/>
        <color indexed="8"/>
        <rFont val="Arial"/>
        <family val="2"/>
      </rPr>
      <t>E2.1.1</t>
    </r>
  </si>
  <si>
    <t>UPB 2.1 - ENTRATE PER ALIENAZIONE DI BENI PATRIMONIALI E RISCOSSIONE DI CREDITI</t>
  </si>
  <si>
    <r>
      <t xml:space="preserve">  </t>
    </r>
    <r>
      <rPr>
        <b/>
        <sz val="5.95"/>
        <color indexed="8"/>
        <rFont val="Arial"/>
        <family val="2"/>
      </rPr>
      <t>E2.1</t>
    </r>
  </si>
  <si>
    <t>TITOLO II - ENTRATE IN CONTO CAPITALE</t>
  </si>
  <si>
    <t>E2</t>
  </si>
  <si>
    <t>TOTALE TITOLO I - ENTRATE CORRENTI</t>
  </si>
  <si>
    <t>TOTALE UPB 1.2 - ENTRATE DIVERSE</t>
  </si>
  <si>
    <t>Categoria 1.2.5 - ENTRATE NON CLASSIFICABILI IN ALTRE VOCI</t>
  </si>
  <si>
    <r>
      <t xml:space="preserve">    </t>
    </r>
    <r>
      <rPr>
        <sz val="5.95"/>
        <color indexed="8"/>
        <rFont val="Arial"/>
        <family val="2"/>
      </rPr>
      <t>E1.2.5</t>
    </r>
  </si>
  <si>
    <t>Categoria 1.2.4 - POSTE CORRETTIVE E COMPENSATIVE DI SPESE CORRENTI</t>
  </si>
  <si>
    <r>
      <t xml:space="preserve">    </t>
    </r>
    <r>
      <rPr>
        <sz val="5.95"/>
        <color indexed="8"/>
        <rFont val="Arial"/>
        <family val="2"/>
      </rPr>
      <t>E1.2.4</t>
    </r>
  </si>
  <si>
    <t>Categoria 1.2.3 - REDDITI E PROVENTI PATRIMONIALI</t>
  </si>
  <si>
    <r>
      <t xml:space="preserve">    </t>
    </r>
    <r>
      <rPr>
        <sz val="5.95"/>
        <color indexed="8"/>
        <rFont val="Arial"/>
        <family val="2"/>
      </rPr>
      <t>E1.2.3</t>
    </r>
  </si>
  <si>
    <t>Categoria 1.2.2 - ENTRATE DERIVANTI DALLA VENDITA DI BENI E DALLA PRESTAZIONE DI SERVIZI</t>
  </si>
  <si>
    <r>
      <t xml:space="preserve">    </t>
    </r>
    <r>
      <rPr>
        <sz val="5.95"/>
        <color indexed="8"/>
        <rFont val="Arial"/>
        <family val="2"/>
      </rPr>
      <t>E1.2.2</t>
    </r>
  </si>
  <si>
    <t>Categoria 1.2.1 - ENTRATE TRIBUTARIE</t>
  </si>
  <si>
    <r>
      <t xml:space="preserve">    </t>
    </r>
    <r>
      <rPr>
        <sz val="5.95"/>
        <color indexed="8"/>
        <rFont val="Arial"/>
        <family val="2"/>
      </rPr>
      <t>E1.2.1</t>
    </r>
  </si>
  <si>
    <t>UPB 1.2 - ENTRATE DIVERSE</t>
  </si>
  <si>
    <r>
      <t xml:space="preserve">  </t>
    </r>
    <r>
      <rPr>
        <b/>
        <sz val="5.95"/>
        <color indexed="8"/>
        <rFont val="Arial"/>
        <family val="2"/>
      </rPr>
      <t>E1.2</t>
    </r>
  </si>
  <si>
    <t>TOTALE UPB 1.1 - ENTRATE DERIVANTI DA TRASFERIMENTI CORRENTI</t>
  </si>
  <si>
    <t>Categoria 1.1.4 - TRASFERIMENTI DA PARTE DI ALTRI ENTI DEL SETTORE PUBBLICO</t>
  </si>
  <si>
    <r>
      <t xml:space="preserve">    </t>
    </r>
    <r>
      <rPr>
        <sz val="5.95"/>
        <color indexed="8"/>
        <rFont val="Arial"/>
        <family val="2"/>
      </rPr>
      <t>E1.1.4</t>
    </r>
  </si>
  <si>
    <t>Categoria 1.1.3 - TRASFERIMENTI DA PARTE DEI COMUNI E DELLE PROVINCE</t>
  </si>
  <si>
    <r>
      <t xml:space="preserve">    </t>
    </r>
    <r>
      <rPr>
        <sz val="5.95"/>
        <color indexed="8"/>
        <rFont val="Arial"/>
        <family val="2"/>
      </rPr>
      <t>E1.1.3</t>
    </r>
  </si>
  <si>
    <t>Categoria 1.1.2 - TRASFERIMENTI DA PARTE DELLE REGIONI</t>
  </si>
  <si>
    <r>
      <t xml:space="preserve">    </t>
    </r>
    <r>
      <rPr>
        <sz val="5.95"/>
        <color indexed="8"/>
        <rFont val="Arial"/>
        <family val="2"/>
      </rPr>
      <t>E1.1.2</t>
    </r>
  </si>
  <si>
    <t>Categoria 1.1.1 - TRASFERIMENTI DA PARTE DELLO STATO</t>
  </si>
  <si>
    <r>
      <t xml:space="preserve">    </t>
    </r>
    <r>
      <rPr>
        <sz val="5.95"/>
        <color indexed="8"/>
        <rFont val="Arial"/>
        <family val="2"/>
      </rPr>
      <t>E1.1.1</t>
    </r>
  </si>
  <si>
    <t>UPB 1.1 - ENTRATE DERIVANTI DA TRASFERIMENTI CORRENTI</t>
  </si>
  <si>
    <r>
      <t xml:space="preserve">  </t>
    </r>
    <r>
      <rPr>
        <b/>
        <sz val="5.95"/>
        <color indexed="8"/>
        <rFont val="Arial"/>
        <family val="2"/>
      </rPr>
      <t>E1.1</t>
    </r>
  </si>
  <si>
    <t>TITOLO I - ENTRATE CORRENTI</t>
  </si>
  <si>
    <t>E1</t>
  </si>
  <si>
    <t>Previsioni definitive di cassa</t>
  </si>
  <si>
    <t>Previsioni definitive di competenza</t>
  </si>
  <si>
    <t>Residui definitivi ad inizio anno</t>
  </si>
  <si>
    <t>Previsioni di cassa</t>
  </si>
  <si>
    <t>Previsioni di competenza</t>
  </si>
  <si>
    <t>Descrizione</t>
  </si>
  <si>
    <t>Codice</t>
  </si>
  <si>
    <t>ENTRATE</t>
  </si>
  <si>
    <t>07/09/2021</t>
  </si>
  <si>
    <r>
      <t>ASSESTATO</t>
    </r>
    <r>
      <rPr>
        <sz val="10"/>
        <color indexed="8"/>
        <rFont val="Arial"/>
        <family val="2"/>
      </rPr>
      <t xml:space="preserve"> FINANZIARIO DECISIONALE</t>
    </r>
  </si>
  <si>
    <t>Autorità di Sistema Portuale del Mar Ionio - Porto di Taranto</t>
  </si>
  <si>
    <t>USCITE</t>
  </si>
  <si>
    <t>U1</t>
  </si>
  <si>
    <t>UPB 1 - TITOLO I - USCITE CORRENTI</t>
  </si>
  <si>
    <r>
      <t xml:space="preserve">  </t>
    </r>
    <r>
      <rPr>
        <b/>
        <sz val="5.95"/>
        <color indexed="8"/>
        <rFont val="Arial"/>
        <family val="2"/>
      </rPr>
      <t>U1.1</t>
    </r>
  </si>
  <si>
    <t>1.1 - FUNZIONAMENTO</t>
  </si>
  <si>
    <r>
      <t xml:space="preserve">    </t>
    </r>
    <r>
      <rPr>
        <sz val="5.95"/>
        <color indexed="8"/>
        <rFont val="Arial"/>
        <family val="2"/>
      </rPr>
      <t>U1.1.1</t>
    </r>
  </si>
  <si>
    <t>Categoria 1.1.1 - USCITE PER GLI ORGANI DELL'ENTE</t>
  </si>
  <si>
    <r>
      <t xml:space="preserve">    </t>
    </r>
    <r>
      <rPr>
        <sz val="5.95"/>
        <color indexed="8"/>
        <rFont val="Arial"/>
        <family val="2"/>
      </rPr>
      <t>U1.1.2</t>
    </r>
  </si>
  <si>
    <t>Categoria 1.1.2 - ONERI PER IL PERSONALE IN ATTIVITÀ DI SERVIZIO</t>
  </si>
  <si>
    <r>
      <t xml:space="preserve">    </t>
    </r>
    <r>
      <rPr>
        <sz val="5.95"/>
        <color indexed="8"/>
        <rFont val="Arial"/>
        <family val="2"/>
      </rPr>
      <t>U1.1.3</t>
    </r>
  </si>
  <si>
    <t>Categoria 1.1.3 - USCITE PER L'ACQUISTO DI BENI DI CONSUMO E DI SERVIZIO</t>
  </si>
  <si>
    <t>TOTALE 1.1 - FUNZIONAMENTO</t>
  </si>
  <si>
    <r>
      <t xml:space="preserve">  </t>
    </r>
    <r>
      <rPr>
        <b/>
        <sz val="5.95"/>
        <color indexed="8"/>
        <rFont val="Arial"/>
        <family val="2"/>
      </rPr>
      <t>U1.2</t>
    </r>
  </si>
  <si>
    <t>1.2 - INTERVENTI DIVERSI</t>
  </si>
  <si>
    <r>
      <t xml:space="preserve">    </t>
    </r>
    <r>
      <rPr>
        <sz val="5.95"/>
        <color indexed="8"/>
        <rFont val="Arial"/>
        <family val="2"/>
      </rPr>
      <t>U1.2.1</t>
    </r>
  </si>
  <si>
    <t>Categoria 1.2.1 - USCITE PER PRESTAZIONI ISTITUZIONALI</t>
  </si>
  <si>
    <r>
      <t xml:space="preserve">    </t>
    </r>
    <r>
      <rPr>
        <sz val="5.95"/>
        <color indexed="8"/>
        <rFont val="Arial"/>
        <family val="2"/>
      </rPr>
      <t>U1.2.2</t>
    </r>
  </si>
  <si>
    <t>Categoria 1.2.2 - TRASFERIMENTI PASSIVI</t>
  </si>
  <si>
    <r>
      <t xml:space="preserve">    </t>
    </r>
    <r>
      <rPr>
        <sz val="5.95"/>
        <color indexed="8"/>
        <rFont val="Arial"/>
        <family val="2"/>
      </rPr>
      <t>U1.2.3</t>
    </r>
  </si>
  <si>
    <t>Categoria 1.2.3 - ONERI FINANZIARI</t>
  </si>
  <si>
    <r>
      <t xml:space="preserve">    </t>
    </r>
    <r>
      <rPr>
        <sz val="5.95"/>
        <color indexed="8"/>
        <rFont val="Arial"/>
        <family val="2"/>
      </rPr>
      <t>U1.2.4</t>
    </r>
  </si>
  <si>
    <t>Categoria 1.2.4 - ONERI TRIBUTARI</t>
  </si>
  <si>
    <r>
      <t xml:space="preserve">    </t>
    </r>
    <r>
      <rPr>
        <sz val="5.95"/>
        <color indexed="8"/>
        <rFont val="Arial"/>
        <family val="2"/>
      </rPr>
      <t>U1.2.5</t>
    </r>
  </si>
  <si>
    <t>Categoria 1.2.5 - POSTE CORRETTIVE E COMPENSATIVE DI ENTRATE CORRENTI</t>
  </si>
  <si>
    <r>
      <t xml:space="preserve">    </t>
    </r>
    <r>
      <rPr>
        <sz val="5.95"/>
        <color indexed="8"/>
        <rFont val="Arial"/>
        <family val="2"/>
      </rPr>
      <t>U1.2.6</t>
    </r>
  </si>
  <si>
    <t>Categoria 1.2.6 - USCITE NON CLASSIFICABILI IN ALTRE VOCI</t>
  </si>
  <si>
    <t>TOTALE 1.2 - INTERVENTI DIVERSI</t>
  </si>
  <si>
    <r>
      <t xml:space="preserve">  </t>
    </r>
    <r>
      <rPr>
        <b/>
        <sz val="5.95"/>
        <color indexed="8"/>
        <rFont val="Arial"/>
        <family val="2"/>
      </rPr>
      <t>U1.3</t>
    </r>
  </si>
  <si>
    <t>1.3 - TRATTAMENTI DI QUIESCENZA, INTEGRATIVI E SOSTITUTIVI</t>
  </si>
  <si>
    <r>
      <t xml:space="preserve">    </t>
    </r>
    <r>
      <rPr>
        <sz val="5.95"/>
        <color indexed="8"/>
        <rFont val="Arial"/>
        <family val="2"/>
      </rPr>
      <t>U1.3.1</t>
    </r>
  </si>
  <si>
    <t>Categoria 1.3.1 - ONERI PER  IL PERSONALE IN QUIESCENZA</t>
  </si>
  <si>
    <r>
      <t xml:space="preserve">    </t>
    </r>
    <r>
      <rPr>
        <sz val="5.95"/>
        <color indexed="8"/>
        <rFont val="Arial"/>
        <family val="2"/>
      </rPr>
      <t>U1.3.2</t>
    </r>
  </si>
  <si>
    <t xml:space="preserve">Categoria 1.3.2 - ACCANTONAMENTO AL TRATTAMENTO DI FINE RAPPPORTO (CONTRIBUTO A.P.) </t>
  </si>
  <si>
    <t>TOTALE 1.3 - TRATTAMENTI DI QUIESCENZA, INTEGRATIVI E SOSTITUTIVI</t>
  </si>
  <si>
    <r>
      <t xml:space="preserve">  </t>
    </r>
    <r>
      <rPr>
        <b/>
        <sz val="5.95"/>
        <color indexed="8"/>
        <rFont val="Arial"/>
        <family val="2"/>
      </rPr>
      <t>U1.4</t>
    </r>
  </si>
  <si>
    <t>1.4 - ACCANTONAMENTI A FONDI RISCHI ED ONERI</t>
  </si>
  <si>
    <r>
      <t xml:space="preserve">    </t>
    </r>
    <r>
      <rPr>
        <sz val="5.95"/>
        <color indexed="8"/>
        <rFont val="Arial"/>
        <family val="2"/>
      </rPr>
      <t>U1.4.1</t>
    </r>
  </si>
  <si>
    <t>Categoria 1.4.1 - FONDO RISCHI E ONERI</t>
  </si>
  <si>
    <t>TOTALE 1.4 - ACCANTONAMENTI A FONDI RISCHI ED ONERI</t>
  </si>
  <si>
    <t>TOTALE UPB 1 - TITOLO I - USCITE CORRENTI</t>
  </si>
  <si>
    <t>U2</t>
  </si>
  <si>
    <t>UPB 2 - TITOLO II - USCITE IN CONTO CAPITALE</t>
  </si>
  <si>
    <r>
      <t xml:space="preserve">  </t>
    </r>
    <r>
      <rPr>
        <b/>
        <sz val="5.95"/>
        <color indexed="8"/>
        <rFont val="Arial"/>
        <family val="2"/>
      </rPr>
      <t>U2.1</t>
    </r>
  </si>
  <si>
    <t>2.1 - INVESTIMENTI</t>
  </si>
  <si>
    <r>
      <t xml:space="preserve">    </t>
    </r>
    <r>
      <rPr>
        <sz val="5.95"/>
        <color indexed="8"/>
        <rFont val="Arial"/>
        <family val="2"/>
      </rPr>
      <t>U2.1.1</t>
    </r>
  </si>
  <si>
    <t>Categoria 2.1.1 - ACQUISIZIONE DI BENI DI USO DUREVOLE ED OPERE IMMOBILIARI E INVESTIMENTI</t>
  </si>
  <si>
    <r>
      <t xml:space="preserve">    </t>
    </r>
    <r>
      <rPr>
        <sz val="5.95"/>
        <color indexed="8"/>
        <rFont val="Arial"/>
        <family val="2"/>
      </rPr>
      <t>U2.1.2</t>
    </r>
  </si>
  <si>
    <t>Categoria 2.1.2 - ACQUISIZIONE DI IMMOBILIZZAZIONI TECNICHE</t>
  </si>
  <si>
    <r>
      <t xml:space="preserve">    </t>
    </r>
    <r>
      <rPr>
        <sz val="5.95"/>
        <color indexed="8"/>
        <rFont val="Arial"/>
        <family val="2"/>
      </rPr>
      <t>U2.1.3</t>
    </r>
  </si>
  <si>
    <t>Categoria 2.1.3 - PARTECIPAZIONI A PROGETTI ED ACQUISTO DI VALORI MOBILIARI</t>
  </si>
  <si>
    <r>
      <t xml:space="preserve">    </t>
    </r>
    <r>
      <rPr>
        <sz val="5.95"/>
        <color indexed="8"/>
        <rFont val="Arial"/>
        <family val="2"/>
      </rPr>
      <t>U2.1.4</t>
    </r>
  </si>
  <si>
    <t>Categoria 2.1.4 - CONCESSIONI DI CREDITI ED ANTICIPAZIONI</t>
  </si>
  <si>
    <r>
      <t xml:space="preserve">    </t>
    </r>
    <r>
      <rPr>
        <sz val="5.95"/>
        <color indexed="8"/>
        <rFont val="Arial"/>
        <family val="2"/>
      </rPr>
      <t>U2.1.5</t>
    </r>
  </si>
  <si>
    <t>Categoria 2.1.5 - INDENNITÀ DI ANZIANITÀ E SIMILARI DOVUTE AL PERSONALE CESSATO DAL SERVIZIO.</t>
  </si>
  <si>
    <t>TOTALE 2.1 - INVESTIMENTI</t>
  </si>
  <si>
    <r>
      <t xml:space="preserve">  </t>
    </r>
    <r>
      <rPr>
        <b/>
        <sz val="5.95"/>
        <color indexed="8"/>
        <rFont val="Arial"/>
        <family val="2"/>
      </rPr>
      <t>U2.2</t>
    </r>
  </si>
  <si>
    <t>2.2 - ONERI COMUNI</t>
  </si>
  <si>
    <r>
      <t xml:space="preserve">    </t>
    </r>
    <r>
      <rPr>
        <sz val="5.95"/>
        <color indexed="8"/>
        <rFont val="Arial"/>
        <family val="2"/>
      </rPr>
      <t>U2.2.1</t>
    </r>
  </si>
  <si>
    <t>Categoria 2.2.1 - RIMBORSI DI MUTUI</t>
  </si>
  <si>
    <r>
      <t xml:space="preserve">    </t>
    </r>
    <r>
      <rPr>
        <sz val="5.95"/>
        <color indexed="8"/>
        <rFont val="Arial"/>
        <family val="2"/>
      </rPr>
      <t>U2.2.2</t>
    </r>
  </si>
  <si>
    <t>Categoria 2.2.2 - RIMBORSO DI ANTICIPAZIONI PASSIVE</t>
  </si>
  <si>
    <r>
      <t xml:space="preserve">    </t>
    </r>
    <r>
      <rPr>
        <sz val="5.95"/>
        <color indexed="8"/>
        <rFont val="Arial"/>
        <family val="2"/>
      </rPr>
      <t>U2.2.3</t>
    </r>
  </si>
  <si>
    <t>Categoria 2.2.3 - RIMBORSI DI  OBBLIGAZIONI</t>
  </si>
  <si>
    <r>
      <t xml:space="preserve">    </t>
    </r>
    <r>
      <rPr>
        <sz val="5.95"/>
        <color indexed="8"/>
        <rFont val="Arial"/>
        <family val="2"/>
      </rPr>
      <t>U2.2.4</t>
    </r>
  </si>
  <si>
    <t>Categoria 2.2.4 - RESTITUZIONI ALLE GESTIONI  AUTONOME DI ANTICIPAZIONI</t>
  </si>
  <si>
    <r>
      <t xml:space="preserve">    </t>
    </r>
    <r>
      <rPr>
        <sz val="5.95"/>
        <color indexed="8"/>
        <rFont val="Arial"/>
        <family val="2"/>
      </rPr>
      <t>U2.2.5</t>
    </r>
  </si>
  <si>
    <t>Categoria 2.2.5 - ESTINZIONI DEBITI DIVERSI</t>
  </si>
  <si>
    <t>TOTALE 2.2 - ONERI COMUNI</t>
  </si>
  <si>
    <t>TOTALE UPB 2 - TITOLO II - USCITE IN CONTO CAPITALE</t>
  </si>
  <si>
    <t>U3</t>
  </si>
  <si>
    <t>UPB 3 - TITOLO III - PARTITE DI GIRO</t>
  </si>
  <si>
    <r>
      <t xml:space="preserve">  </t>
    </r>
    <r>
      <rPr>
        <b/>
        <sz val="5.95"/>
        <color indexed="8"/>
        <rFont val="Arial"/>
        <family val="2"/>
      </rPr>
      <t>U3.1</t>
    </r>
  </si>
  <si>
    <t>3.1 - USCITE AVENTI NATURA DI PARTITA DI GIRO</t>
  </si>
  <si>
    <r>
      <t xml:space="preserve">    </t>
    </r>
    <r>
      <rPr>
        <sz val="5.95"/>
        <color indexed="8"/>
        <rFont val="Arial"/>
        <family val="2"/>
      </rPr>
      <t>U3.1.1</t>
    </r>
  </si>
  <si>
    <t>Categoria 3.1.1 - USCITE AVENTI NATURA DI PARTITE DI GIRO</t>
  </si>
  <si>
    <t>TOTALE 3.1 - USCITE AVENTI NATURA DI PARTITA DI GIRO</t>
  </si>
  <si>
    <t>TOTALE UPB 3 - TITOLO III - PARTITE DI GIRO</t>
  </si>
  <si>
    <t>TOTALE GENERALE USCITE</t>
  </si>
  <si>
    <t>PREVENTIVO FINANZIARIO GESTIONALE</t>
  </si>
  <si>
    <t>Bilancio Annuale: 2023</t>
  </si>
  <si>
    <t>13/10/2022</t>
  </si>
  <si>
    <t>Residui Presunti alla fine dell'anno in corso</t>
  </si>
  <si>
    <t>Previsioni Definitive dell'anno in corso</t>
  </si>
  <si>
    <t>E1.1</t>
  </si>
  <si>
    <t>E1.1.1</t>
  </si>
  <si>
    <t>E111/10</t>
  </si>
  <si>
    <t>Contributi dello Stato</t>
  </si>
  <si>
    <t>TOTALE CATEGORIA E1.1.1</t>
  </si>
  <si>
    <t>E1.1.2</t>
  </si>
  <si>
    <t>E112/10</t>
  </si>
  <si>
    <t>Contributo della Regione Puglia</t>
  </si>
  <si>
    <t>TOTALE CATEGORIA E1.1.2</t>
  </si>
  <si>
    <t>E1.1.3</t>
  </si>
  <si>
    <t>E113/10</t>
  </si>
  <si>
    <t>Contributi della Provincia di Taranto</t>
  </si>
  <si>
    <t>E113/20</t>
  </si>
  <si>
    <t>Contributo del Comune di Taranto</t>
  </si>
  <si>
    <t>TOTALE CATEGORIA E1.1.3</t>
  </si>
  <si>
    <t>E1.1.4</t>
  </si>
  <si>
    <t>E114/10</t>
  </si>
  <si>
    <t>Contributo Camera di Commercio di Taranto</t>
  </si>
  <si>
    <t>E114/20</t>
  </si>
  <si>
    <t>Contributo altri enti pubblici</t>
  </si>
  <si>
    <t>E114/30</t>
  </si>
  <si>
    <t>Contributi diversi</t>
  </si>
  <si>
    <t>TOTALE CATEGORIA E1.1.4</t>
  </si>
  <si>
    <t>TOTALE U.P.B. E1.1</t>
  </si>
  <si>
    <t>E1.2</t>
  </si>
  <si>
    <t>E1.2.1</t>
  </si>
  <si>
    <t>E121/00</t>
  </si>
  <si>
    <t>Gettito della tassa portuale</t>
  </si>
  <si>
    <t>E121/10</t>
  </si>
  <si>
    <t>Gettito delle tasse sulle merci imb.e sbar.Cap III, Titolo II L. 82/63 e art. 1 L. 355/76 ecc. (cod.901)</t>
  </si>
  <si>
    <t>E121/20</t>
  </si>
  <si>
    <t>Gettito delle tasse erariali di cui all'art.2, c.1.D.L.47/74  (cod. 921)</t>
  </si>
  <si>
    <t>E121/30</t>
  </si>
  <si>
    <t>Gettito delle tasse ancoraggio  (cod. 922)</t>
  </si>
  <si>
    <t>E121/40</t>
  </si>
  <si>
    <t>Proventi di autorizzazione per operazioni portuali di cui all' art.16 L. 84/94</t>
  </si>
  <si>
    <t>E121/50</t>
  </si>
  <si>
    <t>Proventi di autorizzazioni per attività svolte nel porto di cui all ' art.68  del Codice della Navigazione</t>
  </si>
  <si>
    <t>TOTALE CATEGORIA E1.2.1</t>
  </si>
  <si>
    <t>E1.2.2</t>
  </si>
  <si>
    <t>E122/10</t>
  </si>
  <si>
    <t>Entrate derivanti dalla vendita di beni e dalla prestazione dei servizi</t>
  </si>
  <si>
    <t>TOTALE CATEGORIA E1.2.2</t>
  </si>
  <si>
    <t>E1.2.3</t>
  </si>
  <si>
    <t>E123/10</t>
  </si>
  <si>
    <t>Canoni di concessione aree demaniali e delle banchine in ambito portuale</t>
  </si>
  <si>
    <t>E123/20</t>
  </si>
  <si>
    <t>Canoni di affitto beni patrimoniali dell'Autorità Portuale</t>
  </si>
  <si>
    <t>E123/30</t>
  </si>
  <si>
    <t>Interessi attivi su titoli, depositi, conti correnti</t>
  </si>
  <si>
    <t>E123/40</t>
  </si>
  <si>
    <t>Altri proventi patrimoniali</t>
  </si>
  <si>
    <t>TOTALE CATEGORIA E1.2.3</t>
  </si>
  <si>
    <t>E1.2.4</t>
  </si>
  <si>
    <t>E124/10</t>
  </si>
  <si>
    <t>Recuperi e rimborsi diversi</t>
  </si>
  <si>
    <t>E124/20</t>
  </si>
  <si>
    <t>Concorso da parte dello Stato e di altri Enti per spese di servizi di manutenzione, illuminazione, pulizia ordinaria</t>
  </si>
  <si>
    <t>TOTALE CATEGORIA E1.2.4</t>
  </si>
  <si>
    <t>E1.2.5</t>
  </si>
  <si>
    <t>E125/10</t>
  </si>
  <si>
    <t>Canoni di concessione per l'affidamento dei servizi di manutenzione illuminazione, pulizia - gestione rifiuti prodotti dalle navi di cui all'art. 6 coma 1 L. 84/94</t>
  </si>
  <si>
    <t>E125/20</t>
  </si>
  <si>
    <t>Entrate varie ed eventuali</t>
  </si>
  <si>
    <t>TOTALE CATEGORIA E1.2.5</t>
  </si>
  <si>
    <t>TOTALE U.P.B. E1.2</t>
  </si>
  <si>
    <t>TOTALE TITOLO E1</t>
  </si>
  <si>
    <t>E2.1</t>
  </si>
  <si>
    <t>E2.1.1</t>
  </si>
  <si>
    <t>E211/10</t>
  </si>
  <si>
    <t>Alienazione di  Immobili</t>
  </si>
  <si>
    <t>E211/20</t>
  </si>
  <si>
    <t>Cessione di diritti reali</t>
  </si>
  <si>
    <t>TOTALE CATEGORIA E2.1.1</t>
  </si>
  <si>
    <t>E2.1.2</t>
  </si>
  <si>
    <t>E212/10</t>
  </si>
  <si>
    <t>Cessione di immobilizzazioni tecniche</t>
  </si>
  <si>
    <t>E212/20</t>
  </si>
  <si>
    <t>Cessione di brevetti o progetti</t>
  </si>
  <si>
    <t>TOTALE CATEGORIA E2.1.2</t>
  </si>
  <si>
    <t>E2.1.3</t>
  </si>
  <si>
    <t>E213/10</t>
  </si>
  <si>
    <t>Realizzo di somme investite in titoli e valori mobiliari diversi</t>
  </si>
  <si>
    <t>TOTALE CATEGORIA E2.1.3</t>
  </si>
  <si>
    <t>E2.1.4</t>
  </si>
  <si>
    <t>E214/10</t>
  </si>
  <si>
    <t>Riscossione di prestiti ed anticipazioni a breve termine</t>
  </si>
  <si>
    <t>E214/20</t>
  </si>
  <si>
    <t>Riscossione di altri crediti</t>
  </si>
  <si>
    <t>TOTALE CATEGORIA E2.1.4</t>
  </si>
  <si>
    <t>TOTALE U.P.B. E2.1</t>
  </si>
  <si>
    <t>E2.2</t>
  </si>
  <si>
    <t>E2.2.1</t>
  </si>
  <si>
    <t>E221/10</t>
  </si>
  <si>
    <t>Finanziamento dello stato per esecuzione di opere infrastrutturali</t>
  </si>
  <si>
    <t>E221/20</t>
  </si>
  <si>
    <t xml:space="preserve">Concorso da parte dello Stato per spese di manutenzione straordinaria delle parti comuni in ambito portuale, compresa la manutenzione dei fondali </t>
  </si>
  <si>
    <t>TOTALE CATEGORIA E2.2.1</t>
  </si>
  <si>
    <t>E2.2.2</t>
  </si>
  <si>
    <t>E222/10</t>
  </si>
  <si>
    <t>TOTALE CATEGORIA E2.2.2</t>
  </si>
  <si>
    <t>E2.2.3</t>
  </si>
  <si>
    <t>E223/10</t>
  </si>
  <si>
    <t>Contributo Provincia di Taranto</t>
  </si>
  <si>
    <t>E223/20</t>
  </si>
  <si>
    <t>Contributo Comune di Taranto</t>
  </si>
  <si>
    <t>TOTALE CATEGORIA E2.2.3</t>
  </si>
  <si>
    <t>E2.2.4</t>
  </si>
  <si>
    <t>E224/10</t>
  </si>
  <si>
    <t>Contributi Enti</t>
  </si>
  <si>
    <t>E224/20</t>
  </si>
  <si>
    <t>TOTALE CATEGORIA E2.2.4</t>
  </si>
  <si>
    <t>TOTALE U.P.B. E2.2</t>
  </si>
  <si>
    <t>E2.3</t>
  </si>
  <si>
    <t>E2.3.1</t>
  </si>
  <si>
    <t>E231/10</t>
  </si>
  <si>
    <t>Operazioni finanziarie a medio e lungo termine</t>
  </si>
  <si>
    <t>TOTALE CATEGORIA E2.3.1</t>
  </si>
  <si>
    <t>E2.3.2</t>
  </si>
  <si>
    <t>E232/10</t>
  </si>
  <si>
    <t>Operazioni finanziarie a breve termine</t>
  </si>
  <si>
    <t>E232/20</t>
  </si>
  <si>
    <t>Depositi di terzi a cauzione</t>
  </si>
  <si>
    <t>TOTALE CATEGORIA E2.3.2</t>
  </si>
  <si>
    <t>E2.3.3</t>
  </si>
  <si>
    <t>E233/10</t>
  </si>
  <si>
    <t>Emissione di obbligazioni</t>
  </si>
  <si>
    <t>TOTALE CATEGORIA E2.3.3</t>
  </si>
  <si>
    <t>TOTALE U.P.B. E2.3</t>
  </si>
  <si>
    <t>TOTALE TITOLO E2</t>
  </si>
  <si>
    <t>E3.1</t>
  </si>
  <si>
    <t>E3.1.1</t>
  </si>
  <si>
    <t>E311/10</t>
  </si>
  <si>
    <t>Ritenute erariali</t>
  </si>
  <si>
    <t>E311/20</t>
  </si>
  <si>
    <t>Ritenute previdenziali ed assistenziali</t>
  </si>
  <si>
    <t>E311/30</t>
  </si>
  <si>
    <t>Ritenute diverse</t>
  </si>
  <si>
    <t>E311/40</t>
  </si>
  <si>
    <t>Recupero dal personale per anticipazioni concesse</t>
  </si>
  <si>
    <t>E311/50</t>
  </si>
  <si>
    <t>Trattenute per conto terzi</t>
  </si>
  <si>
    <t>E311/60</t>
  </si>
  <si>
    <t>Rimborso di somme pagate per conto terzi</t>
  </si>
  <si>
    <t>E311/70</t>
  </si>
  <si>
    <t>Partite in sospeso</t>
  </si>
  <si>
    <t>E311/80</t>
  </si>
  <si>
    <t>Restituzione fondo economato a fine esercizio</t>
  </si>
  <si>
    <t>E311/90</t>
  </si>
  <si>
    <t>IVA</t>
  </si>
  <si>
    <t>TOTALE CATEGORIA E3.1.1</t>
  </si>
  <si>
    <t>TOTALE U.P.B. E3.1</t>
  </si>
  <si>
    <t>TOTALE TITOLO E3</t>
  </si>
  <si>
    <t>E900</t>
  </si>
  <si>
    <t>AVANZO     DI AMMINISTRAZIONE</t>
  </si>
  <si>
    <t>TOTALE U.P.B. E900</t>
  </si>
  <si>
    <t>TOTALE TITOLO E900</t>
  </si>
  <si>
    <t>E910</t>
  </si>
  <si>
    <t>FONDO     DI CASSA</t>
  </si>
  <si>
    <t>TOTALE U.P.B. E910</t>
  </si>
  <si>
    <t>TOTALE TITOLO E910</t>
  </si>
  <si>
    <t>U1.1</t>
  </si>
  <si>
    <t>U1.1.1</t>
  </si>
  <si>
    <t>U111/10</t>
  </si>
  <si>
    <t>Indennità di carica  e rimborsi spese al Presidente dell'Autorità Portuale</t>
  </si>
  <si>
    <t>U111/20</t>
  </si>
  <si>
    <t xml:space="preserve">Indennità di carica e rimborsi spese ai membri del Comitato Portuale </t>
  </si>
  <si>
    <t>U111/30</t>
  </si>
  <si>
    <t>Indennità di carica e rimborso spese agli organi di controllo</t>
  </si>
  <si>
    <t>TOTALE CATEGORIA U1.1.1</t>
  </si>
  <si>
    <t>U1.1.2</t>
  </si>
  <si>
    <t>U112/10</t>
  </si>
  <si>
    <t xml:space="preserve">Emolumenti al Segretario Generale </t>
  </si>
  <si>
    <t>U112/20</t>
  </si>
  <si>
    <t>Emolumenti fissi al personale dipendente</t>
  </si>
  <si>
    <t>U112/30</t>
  </si>
  <si>
    <t>Emolumenti variabili al personale dipendente</t>
  </si>
  <si>
    <t>U112/40</t>
  </si>
  <si>
    <t>Indennità e rimborso per missioni</t>
  </si>
  <si>
    <t>U112/50</t>
  </si>
  <si>
    <t>Altri oneri per il personale</t>
  </si>
  <si>
    <t>U112/60</t>
  </si>
  <si>
    <t>Spese per l'organizzazione di corsi per il personale e partecipaz. a spese per corsi indetti da Enti</t>
  </si>
  <si>
    <t>U112/70</t>
  </si>
  <si>
    <t>Oneri previdenziali, assistenziali e fiscali a carico dell'Autorità Portuale</t>
  </si>
  <si>
    <t>U112/80</t>
  </si>
  <si>
    <t>Oneri della contrattazione decentrata o aziendale</t>
  </si>
  <si>
    <t>U112/90</t>
  </si>
  <si>
    <t>Oneri derivanti da rinnovi contrattuali</t>
  </si>
  <si>
    <t>TOTALE CATEGORIA U1.1.2</t>
  </si>
  <si>
    <t>U1.1.3</t>
  </si>
  <si>
    <t>U113/10</t>
  </si>
  <si>
    <t xml:space="preserve">Spese connesse con l' utilizzo dei mezzi di trasporto terrestri </t>
  </si>
  <si>
    <t>U113/20</t>
  </si>
  <si>
    <t xml:space="preserve">Spese connesse con l'utilizzo di mezzi nautici </t>
  </si>
  <si>
    <t>U113/30</t>
  </si>
  <si>
    <t>Lavori di manutenzione, riparazione, adattamento di locali a disposizione dell'Autorità Portuale . spese per pulizia e vigilanza ufficio, spese di riscaldamento</t>
  </si>
  <si>
    <t>U113/40</t>
  </si>
  <si>
    <t>Locazioni passive e leasing</t>
  </si>
  <si>
    <t>U113/50</t>
  </si>
  <si>
    <t>Spese per consulenze, studi ed altre analoghe prestazioni professionali</t>
  </si>
  <si>
    <t>U113/60</t>
  </si>
  <si>
    <t>Utenze varie</t>
  </si>
  <si>
    <t>U113/70</t>
  </si>
  <si>
    <t>Materiale di economato e facile consumo</t>
  </si>
  <si>
    <t>U113/80</t>
  </si>
  <si>
    <t>Abbonamento periodici e riviste</t>
  </si>
  <si>
    <t>U113/90</t>
  </si>
  <si>
    <t>Spese postali</t>
  </si>
  <si>
    <t>U113/100</t>
  </si>
  <si>
    <t>Spese diverse connesse al funzionamento degli uffici</t>
  </si>
  <si>
    <t>U113/110</t>
  </si>
  <si>
    <t>Spese per atti e contratti vari</t>
  </si>
  <si>
    <t>U113/120</t>
  </si>
  <si>
    <t>Spese per trasporto materiali, mobili ed attrezzature speciali</t>
  </si>
  <si>
    <t>U113/130</t>
  </si>
  <si>
    <t>Spese per effetti di corredo per il personale dipendente</t>
  </si>
  <si>
    <t>U113/140</t>
  </si>
  <si>
    <t>Premi di assicurazione</t>
  </si>
  <si>
    <t>U113/150</t>
  </si>
  <si>
    <t xml:space="preserve">Spese di pubblicità </t>
  </si>
  <si>
    <t>U113/160</t>
  </si>
  <si>
    <t>Spese di rappresentanza</t>
  </si>
  <si>
    <t>U113/170</t>
  </si>
  <si>
    <t>Spese legali, giudiziarie e varie</t>
  </si>
  <si>
    <t>U113/180</t>
  </si>
  <si>
    <t>Manutenzione ordinaria immobile sede ex art. 1, comma 618, L.F. 2008</t>
  </si>
  <si>
    <t>TOTALE CATEGORIA U1.1.3</t>
  </si>
  <si>
    <t>TOTALE U.P.B. U1.1</t>
  </si>
  <si>
    <t>U1.2</t>
  </si>
  <si>
    <t>U1.2.1</t>
  </si>
  <si>
    <t>U121/10</t>
  </si>
  <si>
    <t>Prestazioni di terzi per la gestione dei servizi portuali - spese per utenze portuali varie</t>
  </si>
  <si>
    <t>U121/20</t>
  </si>
  <si>
    <t>Prestazioni di terzi per manutenzioni, riparazioni, pulizia, assicurazioni e adattamenti diversi delle parti comuni in ambito portuale</t>
  </si>
  <si>
    <t>U121/30</t>
  </si>
  <si>
    <t>Spese per provviste e lavori indispensabili per la rimozione di ostacoli di qualunque genere alla navigazione in ambito portuale</t>
  </si>
  <si>
    <t>U121/40</t>
  </si>
  <si>
    <t>Spese promozionali e di propaganda</t>
  </si>
  <si>
    <t>U121/50</t>
  </si>
  <si>
    <t>Applicazione comma 15 bis dell'art. 17 della L. 84/94</t>
  </si>
  <si>
    <t>TOTALE CATEGORIA U1.2.1</t>
  </si>
  <si>
    <t>U1.2.2</t>
  </si>
  <si>
    <t>U122/10</t>
  </si>
  <si>
    <t>Contributi aventi attinenza allo sviluppo dell'attività portuale</t>
  </si>
  <si>
    <t>U122/20</t>
  </si>
  <si>
    <t>Contributi allo sviluppo delle realizzazioni di autostrade del mare,di trasporto marittimo a corto raggio e di crociere</t>
  </si>
  <si>
    <t>U122/30</t>
  </si>
  <si>
    <t>Partecipazione a progetti europei, nazionali e regionali</t>
  </si>
  <si>
    <t>TOTALE CATEGORIA U1.2.2</t>
  </si>
  <si>
    <t>U1.2.3</t>
  </si>
  <si>
    <t>U123/10</t>
  </si>
  <si>
    <t>Interessi passivi spese e commissioni bancarie</t>
  </si>
  <si>
    <t>TOTALE CATEGORIA U1.2.3</t>
  </si>
  <si>
    <t>U1.2.4</t>
  </si>
  <si>
    <t>U124/10</t>
  </si>
  <si>
    <t>Imposte, tasse e tributi vari</t>
  </si>
  <si>
    <t>TOTALE CATEGORIA U1.2.4</t>
  </si>
  <si>
    <t>U1.2.5</t>
  </si>
  <si>
    <t>U125/10</t>
  </si>
  <si>
    <t>Restituzioni e rimborsi diversi</t>
  </si>
  <si>
    <t>TOTALE CATEGORIA U1.2.5</t>
  </si>
  <si>
    <t>U1.2.6</t>
  </si>
  <si>
    <t>U126/10</t>
  </si>
  <si>
    <t>Spese per liti, arbitraggi, risarcimenti ed accessori</t>
  </si>
  <si>
    <t>U126/20</t>
  </si>
  <si>
    <t>Fondo di riserva</t>
  </si>
  <si>
    <t>U126/30</t>
  </si>
  <si>
    <t>Oneri vari straordinari</t>
  </si>
  <si>
    <t>U126/40</t>
  </si>
  <si>
    <t>Spese per realizzo delle entrate</t>
  </si>
  <si>
    <t>TOTALE CATEGORIA U1.2.6</t>
  </si>
  <si>
    <t>TOTALE U.P.B. U1.2</t>
  </si>
  <si>
    <t>U1.3</t>
  </si>
  <si>
    <t>U1.3.1</t>
  </si>
  <si>
    <t>U131/10</t>
  </si>
  <si>
    <t>Pensioni ed altri oneri similari a carico dell'Autorità Portuale</t>
  </si>
  <si>
    <t>TOTALE CATEGORIA U1.3.1</t>
  </si>
  <si>
    <t>U1.3.2</t>
  </si>
  <si>
    <t>U132/10</t>
  </si>
  <si>
    <t>Accantonamento al trattamento di fine rapporto (contributo A.P.)</t>
  </si>
  <si>
    <t>TOTALE CATEGORIA U1.3.2</t>
  </si>
  <si>
    <t>TOTALE U.P.B. U1.3</t>
  </si>
  <si>
    <t>U1.4</t>
  </si>
  <si>
    <t>U1.4.1</t>
  </si>
  <si>
    <t>U141/10</t>
  </si>
  <si>
    <t>Fondo rischi e oneri</t>
  </si>
  <si>
    <t>TOTALE CATEGORIA U1.4.1</t>
  </si>
  <si>
    <t>TOTALE U.P.B. U1.4</t>
  </si>
  <si>
    <t>U1.5</t>
  </si>
  <si>
    <t>1.5 - ACCANTONAMENTI A FONDI RISCHI ED ONERI</t>
  </si>
  <si>
    <t>U1.5.1</t>
  </si>
  <si>
    <t>Categoria 1.5.1 - ACCANTONAMENTI A FONDI RISCHI E ONERI</t>
  </si>
  <si>
    <t>U151/10</t>
  </si>
  <si>
    <t>Accantonamenti a fondi rischi ed oneri</t>
  </si>
  <si>
    <t>TOTALE CATEGORIA U1.5.1</t>
  </si>
  <si>
    <t>TOTALE U.P.B. U1.5</t>
  </si>
  <si>
    <t>TOTALE TITOLO U1</t>
  </si>
  <si>
    <t>U2.1</t>
  </si>
  <si>
    <t>U2.1.1</t>
  </si>
  <si>
    <t>U211/10</t>
  </si>
  <si>
    <t>Acquisizione, costruzione, trasformazione di opere portuali ed immobiliari - approfondimento fondali</t>
  </si>
  <si>
    <t>U211/20</t>
  </si>
  <si>
    <t>Prestazione di terzi per manutenzioni straordinarie delle parti comuni in ambito portuale, compresa la manutenzione dei fondali</t>
  </si>
  <si>
    <t>U211/30</t>
  </si>
  <si>
    <t>Azioni per lo sviluppo strategico del porto - studi, progettazioni, investimenti, ricerche logistica</t>
  </si>
  <si>
    <t>U211/40</t>
  </si>
  <si>
    <t>Manutenzione straordinaria immbile sede ex art. 1, comma 618, L.F. 2008</t>
  </si>
  <si>
    <t>TOTALE CATEGORIA U2.1.1</t>
  </si>
  <si>
    <t>U2.1.2</t>
  </si>
  <si>
    <t>U212/10</t>
  </si>
  <si>
    <t xml:space="preserve">Acquisto di attrezzature e macchinari </t>
  </si>
  <si>
    <t>U212/20</t>
  </si>
  <si>
    <t>Acquisto autoveicoli e motoveicoli e parti di ricambio degli stessi</t>
  </si>
  <si>
    <t>U212/30</t>
  </si>
  <si>
    <t>Acquisto mezzi nautici e parti di ricambio degli stessi</t>
  </si>
  <si>
    <t>U212/40</t>
  </si>
  <si>
    <t>Acquisto di beni immateriali (progetti, brevetti, ecc)</t>
  </si>
  <si>
    <t>U212/50</t>
  </si>
  <si>
    <t>Acquisto di mobili e macchine di ufficio</t>
  </si>
  <si>
    <t>TOTALE CATEGORIA U2.1.2</t>
  </si>
  <si>
    <t>U2.1.3</t>
  </si>
  <si>
    <t>U213/10</t>
  </si>
  <si>
    <t>Sottoscrizioni ed acquisti di partecipazioni azionarie</t>
  </si>
  <si>
    <t>U213/20</t>
  </si>
  <si>
    <t>Partecipazione a progetti Europei, Nazionali e Regionali</t>
  </si>
  <si>
    <t>TOTALE CATEGORIA U2.1.3</t>
  </si>
  <si>
    <t>U2.1.4</t>
  </si>
  <si>
    <t>U214/10</t>
  </si>
  <si>
    <t>Concessioni di prestiti ed anticipazioni a breve termine</t>
  </si>
  <si>
    <t>U214/20</t>
  </si>
  <si>
    <t>Deposito a cauzione presso terzi</t>
  </si>
  <si>
    <t>U214/30</t>
  </si>
  <si>
    <t>Concessione di crediti diversi</t>
  </si>
  <si>
    <t>TOTALE CATEGORIA U2.1.4</t>
  </si>
  <si>
    <t>U2.1.5</t>
  </si>
  <si>
    <t>U215/10</t>
  </si>
  <si>
    <t>Versamento in conto depositi bancari vincolati per il fondo indennità di licenziamento</t>
  </si>
  <si>
    <t>U215/20</t>
  </si>
  <si>
    <t>Versamento a compagnie di assicurazione per polizze contratte per indenn.licenziam.del pers.dipendente</t>
  </si>
  <si>
    <t>U215/30</t>
  </si>
  <si>
    <t xml:space="preserve">Indennità di anzianità </t>
  </si>
  <si>
    <t>TOTALE CATEGORIA U2.1.5</t>
  </si>
  <si>
    <t>TOTALE U.P.B. U2.1</t>
  </si>
  <si>
    <t>U2.2</t>
  </si>
  <si>
    <t>U2.2.1</t>
  </si>
  <si>
    <t>U221/10</t>
  </si>
  <si>
    <t>Rimborso di finanziamenti a breve termine</t>
  </si>
  <si>
    <t>U221/20</t>
  </si>
  <si>
    <t>Rimborso di finanziamenti a medio e lungo termine</t>
  </si>
  <si>
    <t>TOTALE CATEGORIA U2.2.1</t>
  </si>
  <si>
    <t>U2.2.2</t>
  </si>
  <si>
    <t>U222/10</t>
  </si>
  <si>
    <t>Rimborso di anticipazioni passive</t>
  </si>
  <si>
    <t>TOTALE CATEGORIA U2.2.2</t>
  </si>
  <si>
    <t>U2.2.3</t>
  </si>
  <si>
    <t>U223/10</t>
  </si>
  <si>
    <t>Rimborso di obbligazioni</t>
  </si>
  <si>
    <t>TOTALE CATEGORIA U2.2.3</t>
  </si>
  <si>
    <t>U2.2.4</t>
  </si>
  <si>
    <t>U224/10</t>
  </si>
  <si>
    <t>Restituzione alle gestioni autonome di anticipazioni</t>
  </si>
  <si>
    <t>TOTALE CATEGORIA U2.2.4</t>
  </si>
  <si>
    <t>U2.2.5</t>
  </si>
  <si>
    <t>U225/10</t>
  </si>
  <si>
    <t>Restituzione depositi di terzi e cauzione</t>
  </si>
  <si>
    <t>TOTALE CATEGORIA U2.2.5</t>
  </si>
  <si>
    <t>TOTALE U.P.B. U2.2</t>
  </si>
  <si>
    <t>TOTALE TITOLO U2</t>
  </si>
  <si>
    <t>U3.1</t>
  </si>
  <si>
    <t>U3.1.1</t>
  </si>
  <si>
    <t>U311/10</t>
  </si>
  <si>
    <t>U311/20</t>
  </si>
  <si>
    <t>U311/30</t>
  </si>
  <si>
    <t>U311/40</t>
  </si>
  <si>
    <t>Anticipazioni dell'Autorità Portuale al personale</t>
  </si>
  <si>
    <t>U311/50</t>
  </si>
  <si>
    <t>Versamento trattenute a favore di terzi</t>
  </si>
  <si>
    <t>U311/60</t>
  </si>
  <si>
    <t>Somme pagate per conto terzi</t>
  </si>
  <si>
    <t>U311/70</t>
  </si>
  <si>
    <t>U311/80</t>
  </si>
  <si>
    <t>Anticipazione fondo economato</t>
  </si>
  <si>
    <t>U311/90</t>
  </si>
  <si>
    <t>TOTALE CATEGORIA U3.1.1</t>
  </si>
  <si>
    <t>TOTALE U.P.B. U3.1</t>
  </si>
  <si>
    <t>TOTALE TITOLO U3</t>
  </si>
  <si>
    <t>QUADRO GENERALE RIASSUNTIVO</t>
  </si>
  <si>
    <t>COMPETENZA</t>
  </si>
  <si>
    <t>CASSA</t>
  </si>
  <si>
    <r>
      <t xml:space="preserve">    </t>
    </r>
    <r>
      <rPr>
        <sz val="8"/>
        <rFont val="Arial"/>
        <family val="2"/>
      </rPr>
      <t>UPB 1.1 - ENTRATE DERIVANTI DA TRASFERIMENTI CORRENTI</t>
    </r>
  </si>
  <si>
    <r>
      <t xml:space="preserve">    </t>
    </r>
    <r>
      <rPr>
        <sz val="8"/>
        <rFont val="Arial"/>
        <family val="2"/>
      </rPr>
      <t>UPB 1.2 - ENTRATE DIVERSE</t>
    </r>
  </si>
  <si>
    <t>A) TOTALE TITOLO I - ENTRATE CORRENTI</t>
  </si>
  <si>
    <r>
      <t xml:space="preserve">    </t>
    </r>
    <r>
      <rPr>
        <sz val="8"/>
        <rFont val="Arial"/>
        <family val="2"/>
      </rPr>
      <t>UPB 2.1 - ENTRATE PER ALIENAZIONE DI BENI PATRIMONIALI E RISCOSSIONE DI CREDITI</t>
    </r>
  </si>
  <si>
    <r>
      <t xml:space="preserve">    </t>
    </r>
    <r>
      <rPr>
        <sz val="8"/>
        <rFont val="Arial"/>
        <family val="2"/>
      </rPr>
      <t>UPB 2.2 - ENTRATE DERIVANTI DA TRASFERIMENTI IN CONTO CAPITALE</t>
    </r>
  </si>
  <si>
    <r>
      <t xml:space="preserve">    </t>
    </r>
    <r>
      <rPr>
        <sz val="8"/>
        <rFont val="Arial"/>
        <family val="2"/>
      </rPr>
      <t>UPB 2.3 - ACCENSIONE DI PRESTITI (F)</t>
    </r>
  </si>
  <si>
    <t>B) TOTALE TITOLO II - ENTRATE IN CONTO CAPITALE</t>
  </si>
  <si>
    <r>
      <t xml:space="preserve">    </t>
    </r>
    <r>
      <rPr>
        <sz val="8"/>
        <rFont val="Arial"/>
        <family val="2"/>
      </rPr>
      <t>UPB 3.1 - ENTRATE AVENTI NATURA DI PARTITA DI GIRO</t>
    </r>
  </si>
  <si>
    <t>C) TOTALE TITOLO III - PARTITE DI GIRO</t>
  </si>
  <si>
    <t>C) TOTALE AVANZO     DI AMMINISTRAZIONE</t>
  </si>
  <si>
    <t>C) TOTALE FONDO     DI CASSA</t>
  </si>
  <si>
    <t>(A+B+C) TOTALE GENERALE ENTRATE</t>
  </si>
  <si>
    <t>D) Utilizzo dell'avanzo di amministrazione iniziale</t>
  </si>
  <si>
    <t>Totali a pareggio</t>
  </si>
  <si>
    <r>
      <t xml:space="preserve">    </t>
    </r>
    <r>
      <rPr>
        <sz val="8"/>
        <rFont val="Arial"/>
        <family val="2"/>
      </rPr>
      <t>1.1 - FUNZIONAMENTO</t>
    </r>
  </si>
  <si>
    <r>
      <t xml:space="preserve">    </t>
    </r>
    <r>
      <rPr>
        <sz val="8"/>
        <rFont val="Arial"/>
        <family val="2"/>
      </rPr>
      <t>1.2 - INTERVENTI DIVERSI</t>
    </r>
  </si>
  <si>
    <r>
      <t xml:space="preserve">    </t>
    </r>
    <r>
      <rPr>
        <sz val="8"/>
        <rFont val="Arial"/>
        <family val="2"/>
      </rPr>
      <t>1.3 - TRATTAMENTI DI QUIESCENZA, INTEGRATIVI E SOSTITUTIVI</t>
    </r>
  </si>
  <si>
    <r>
      <t xml:space="preserve">    </t>
    </r>
    <r>
      <rPr>
        <sz val="8"/>
        <rFont val="Arial"/>
        <family val="2"/>
      </rPr>
      <t>1.4 - ACCANTONAMENTI A FONDI RISCHI ED ONERI</t>
    </r>
  </si>
  <si>
    <t>A1) TOTALE UPB 1 - TITOLO I - USCITE CORRENTI</t>
  </si>
  <si>
    <r>
      <t xml:space="preserve">    </t>
    </r>
    <r>
      <rPr>
        <sz val="8"/>
        <rFont val="Arial"/>
        <family val="2"/>
      </rPr>
      <t>2.1 - INVESTIMENTI</t>
    </r>
  </si>
  <si>
    <r>
      <t xml:space="preserve">    </t>
    </r>
    <r>
      <rPr>
        <sz val="8"/>
        <rFont val="Arial"/>
        <family val="2"/>
      </rPr>
      <t>2.2 - ONERI COMUNI</t>
    </r>
  </si>
  <si>
    <t>B1) TOTALE UPB 2 - TITOLO II - USCITE IN CONTO CAPITALE</t>
  </si>
  <si>
    <r>
      <t xml:space="preserve">    </t>
    </r>
    <r>
      <rPr>
        <sz val="8"/>
        <rFont val="Arial"/>
        <family val="2"/>
      </rPr>
      <t>3.1 - USCITE AVENTI NATURA DI PARTITA DI GIRO</t>
    </r>
  </si>
  <si>
    <t>C1) TOTALE UPB 3 - TITOLO III - PARTITE DI GIRO</t>
  </si>
  <si>
    <t>(A1+B1+C1) TOTALE GENERALE USCITE</t>
  </si>
  <si>
    <t>D1) Copertura del disavanzo di amministrazione iniziale</t>
  </si>
  <si>
    <t>RISULTATI DIFFERENZIALI</t>
  </si>
  <si>
    <t>(A-A1) Situazione Finanziaria</t>
  </si>
  <si>
    <t>(B-B1) Saldo movimenti in c/capitale</t>
  </si>
  <si>
    <t>(A+B-F) - (A1+B1 )Indebitamento/Accreditamento netto</t>
  </si>
  <si>
    <t>(A+B) - (A1+B1) Saldo netto da finanziare/impiegare</t>
  </si>
  <si>
    <t>(A+B+C) - (A1+B1+C1) Saldo complessivo</t>
  </si>
  <si>
    <t>ALLEGATO D (previsto dall'art. 11, comma 1)</t>
  </si>
  <si>
    <t xml:space="preserve">TABELLA DIMOSTRATIVA DEL RISULTATO DI AMMINISTRAZIONE </t>
  </si>
  <si>
    <t xml:space="preserve">Fondo cassa iniziale </t>
  </si>
  <si>
    <t xml:space="preserve"> + Residui attivi iniziali</t>
  </si>
  <si>
    <t xml:space="preserve">  - Residui passivi iniziali</t>
  </si>
  <si>
    <t xml:space="preserve"> </t>
  </si>
  <si>
    <t xml:space="preserve"> = Avanzo/Disavanzo di amministrazione iniziale</t>
  </si>
  <si>
    <t xml:space="preserve"> + Entrate già accertate nell'esercizio</t>
  </si>
  <si>
    <t xml:space="preserve"> - Uscite già impegnate nell'esercizio</t>
  </si>
  <si>
    <t xml:space="preserve"> +/- Variazioni dei residui attivi già verificatesi nell'esercizio</t>
  </si>
  <si>
    <t xml:space="preserve"> -/+ Variazioni dei residui passivi già verificatesi nell'esercizio</t>
  </si>
  <si>
    <t xml:space="preserve"> = Avanzo/Disavanzo di amministrazione alla data di redazione del bilancio</t>
  </si>
  <si>
    <t xml:space="preserve"> + Entrate presunte per il restante periodo</t>
  </si>
  <si>
    <t>TASSE  E CANONI</t>
  </si>
  <si>
    <t xml:space="preserve"> - Uscite presunte per il restante periodo</t>
  </si>
  <si>
    <t xml:space="preserve"> +/- Variazioni dei residui attivi, presunte per il restante periodo</t>
  </si>
  <si>
    <t xml:space="preserve"> -/+ Variazioni dei residui passivi, presunte per il restante periodo</t>
  </si>
  <si>
    <t>IMPEGNI</t>
  </si>
  <si>
    <t xml:space="preserve"> = Avanzo/Disavanzo di amministrazione  al </t>
  </si>
  <si>
    <t>Parte vincolata</t>
  </si>
  <si>
    <t>al Trattamento di fine rapporto</t>
  </si>
  <si>
    <t>ai Fondi per rischi ed oneri</t>
  </si>
  <si>
    <t>(somme da restituire ai dipendenti)</t>
  </si>
  <si>
    <t>………………………………….</t>
  </si>
  <si>
    <t>……………………..</t>
  </si>
  <si>
    <t>fondo acc.to per crediti di difficile esigibilità</t>
  </si>
  <si>
    <t>……………………….</t>
  </si>
  <si>
    <t>somme vincolate per residui demaniali di difficile esigibilità</t>
  </si>
  <si>
    <t>somme vincolate per canoni d.m. di difficile esigibilità</t>
  </si>
  <si>
    <t>somme vincolate per immobilizzazioni finanziarie</t>
  </si>
  <si>
    <t>finanziamento "impalcato in cap" non  utilizzato</t>
  </si>
  <si>
    <t>finanziamento "piazzale radice molo san cataldo" non  utilizzato</t>
  </si>
  <si>
    <t>Accantonamento fondi propri per intervento di completamento della messa in sicurezza  permanente della falda nell’area Ex Yard Belleli ricompresa nel SIN di Taranto</t>
  </si>
  <si>
    <t>realizzazione dell’ECO INDUSTRIAL PARK</t>
  </si>
  <si>
    <t>Regione Puglia - intervento di completamento della messa in sicurezza  permanente della falda nell’area Ex Yard Belleli ricompresa nel SIN di Taranto</t>
  </si>
  <si>
    <t>PROGRAMMA RECUPERO WATERFRONT” delibera del presidente n. 87/2022</t>
  </si>
  <si>
    <t>finanziamento "rettifica allargamento e adeguamento strutturale della banchina"  non utilizzato</t>
  </si>
  <si>
    <t>Parte disponibile</t>
  </si>
  <si>
    <t>………………………………………..</t>
  </si>
  <si>
    <t>…………………………</t>
  </si>
  <si>
    <t>Totale parte disponibile</t>
  </si>
  <si>
    <t>RA</t>
  </si>
  <si>
    <t>BILANCIO PLURIENNALE</t>
  </si>
  <si>
    <t>Previsioni anno 2024</t>
  </si>
  <si>
    <t>Anno 2023</t>
  </si>
  <si>
    <t>AL TERMINE DELL'ESERCIZIO 2022 ALL'INIZIO DELL'ESERCIZIO 2023</t>
  </si>
  <si>
    <t>31/12/2022 da applicare al bilancio dell'anno 2023</t>
  </si>
  <si>
    <t>L'utilizzazione dell'avanzo di amministrazione per l'esercizio 2022 risulta così prevista:</t>
  </si>
  <si>
    <t>Totale Risultato di amministrazione  al 31/12/2022</t>
  </si>
  <si>
    <t xml:space="preserve">DA ASSESTATO </t>
  </si>
  <si>
    <t>DISAVANZO DI COMPETENZA</t>
  </si>
  <si>
    <t>AVANZO AL 31.12.2022 PREVISTO DA ASSESTATO</t>
  </si>
  <si>
    <t>Previsioni anno 2025</t>
  </si>
  <si>
    <t>TOTALE TITOLO U1- TITOLO I - USCITE CORRENTI</t>
  </si>
  <si>
    <t>TOTALE TITOLO U2 - TITOLO II - USCITE IN CONTO CAPITALE</t>
  </si>
  <si>
    <t>Categoria 2.1.3 - PARTECIPAZIONI A PROGETTI EUROPEI ED ACQUISTO DI VALORI MOBILIARI</t>
  </si>
  <si>
    <t>TOTALE TITOLO U3 - TITOLO III - PARTITE DI GIRO</t>
  </si>
  <si>
    <t>Anno 2022</t>
  </si>
  <si>
    <t>Previsioni anno 2023</t>
  </si>
  <si>
    <t xml:space="preserve">Anno 2022 </t>
  </si>
  <si>
    <t>anticipazione fondo complementare PNRR d.l. 59/2021 (al netto delle dighe)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</si>
</sst>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[$-10410]###,##0.00"/>
    <numFmt numFmtId="165" formatCode="_-[$€]\ * #,##0.00_-;\-[$€]\ * #,##0.00_-;_-[$€]\ * &quot;-&quot;??_-;_-@_-"/>
    <numFmt numFmtId="166" formatCode="_-[$€]\ * #,##0_-;\-[$€]\ * #,##0_-;_-[$€]\ * &quot;-&quot;??_-;_-@_-"/>
    <numFmt numFmtId="167" formatCode="_-&quot;€&quot;\ * #,##0.00_-;\-&quot;€&quot;\ * #,##0.00_-;_-&quot;€&quot;\ * &quot;-&quot;??_-;_-@_-"/>
    <numFmt numFmtId="168" formatCode="_-&quot;€&quot;\ * #,##0_-;\-&quot;€&quot;\ * #,##0_-;_-&quot;€&quot;\ * &quot;-&quot;??_-;_-@_-"/>
    <numFmt numFmtId="169" formatCode="_-* #,##0.00\ [$€-1007]_-;\-* #,##0.00\ [$€-1007]_-;_-* &quot;-&quot;??\ [$€-1007]_-;_-@_-"/>
    <numFmt numFmtId="170" formatCode="_-[$€-410]\ * #,##0_-;\-[$€-410]\ * #,##0_-;_-[$€-410]\ * &quot;-&quot;??_-;_-@_-"/>
    <numFmt numFmtId="171" formatCode="_(* #,##0.00_);_(* \(#,##0.00\);_(* &quot;-&quot;??_);_(@_)"/>
    <numFmt numFmtId="172" formatCode="_-* #,##0.00\ [$€-803]_-;\-* #,##0.00\ [$€-803]_-;_-* &quot;-&quot;??\ [$€-803]_-;_-@_-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</font>
    <font>
      <b/>
      <i/>
      <sz val="5.95"/>
      <color indexed="8"/>
      <name val="Arial"/>
      <family val="2"/>
    </font>
    <font>
      <b/>
      <sz val="5.95"/>
      <color indexed="8"/>
      <name val="Arial"/>
      <family val="2"/>
    </font>
    <font>
      <sz val="5.95"/>
      <color indexed="8"/>
      <name val="Arial"/>
      <family val="2"/>
    </font>
    <font>
      <b/>
      <i/>
      <sz val="5.95"/>
      <color indexed="11"/>
      <name val="Arial"/>
      <family val="2"/>
    </font>
    <font>
      <b/>
      <sz val="5.95"/>
      <color indexed="11"/>
      <name val="Arial"/>
      <family val="2"/>
    </font>
    <font>
      <sz val="7"/>
      <color indexed="11"/>
      <name val="Arial"/>
      <family val="2"/>
    </font>
    <font>
      <sz val="10"/>
      <name val="Arial"/>
      <family val="2"/>
    </font>
    <font>
      <sz val="7"/>
      <name val="Arial"/>
      <family val="2"/>
    </font>
    <font>
      <sz val="7"/>
      <color indexed="8"/>
      <name val="Arial"/>
      <family val="2"/>
    </font>
    <font>
      <sz val="10"/>
      <color indexed="9"/>
      <name val="Arial"/>
      <family val="2"/>
    </font>
    <font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sz val="10"/>
      <color indexed="8"/>
      <name val="Arial"/>
      <charset val="1"/>
    </font>
    <font>
      <sz val="10"/>
      <color indexed="8"/>
      <name val="Arial"/>
      <charset val="1"/>
    </font>
    <font>
      <sz val="7"/>
      <color indexed="8"/>
      <name val="Arial"/>
      <charset val="1"/>
    </font>
    <font>
      <sz val="7"/>
      <color indexed="12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8"/>
      <name val="Tahoma"/>
      <family val="2"/>
    </font>
    <font>
      <b/>
      <sz val="9"/>
      <name val="Arial"/>
      <family val="2"/>
    </font>
    <font>
      <sz val="10"/>
      <name val="Courier New"/>
      <family val="3"/>
    </font>
    <font>
      <sz val="8"/>
      <name val="Arial"/>
      <family val="2"/>
    </font>
    <font>
      <b/>
      <sz val="8"/>
      <name val="Arial"/>
      <family val="2"/>
    </font>
    <font>
      <b/>
      <sz val="10"/>
      <name val="Tahoma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7"/>
      <color indexed="12"/>
      <name val="Arial"/>
      <family val="2"/>
    </font>
    <font>
      <b/>
      <sz val="7"/>
      <color indexed="8"/>
      <name val="Arial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5"/>
        <bgColor indexed="0"/>
      </patternFill>
    </fill>
    <fill>
      <patternFill patternType="solid">
        <fgColor indexed="14"/>
        <bgColor indexed="0"/>
      </patternFill>
    </fill>
    <fill>
      <patternFill patternType="solid">
        <fgColor indexed="13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0"/>
        <bgColor indexed="0"/>
      </patternFill>
    </fill>
    <fill>
      <patternFill patternType="solid">
        <fgColor indexed="9"/>
        <bgColor indexed="0"/>
      </patternFill>
    </fill>
    <fill>
      <patternFill patternType="solid">
        <fgColor indexed="11"/>
        <bgColor indexed="0"/>
      </patternFill>
    </fill>
  </fills>
  <borders count="4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/>
      <right/>
      <top style="thin">
        <color indexed="11"/>
      </top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/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/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 style="thin">
        <color indexed="14"/>
      </top>
      <bottom style="thin">
        <color indexed="1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2" fillId="0" borderId="0" applyFont="0" applyFill="0" applyBorder="0" applyAlignment="0" applyProtection="0"/>
  </cellStyleXfs>
  <cellXfs count="204">
    <xf numFmtId="0" fontId="0" fillId="0" borderId="0" xfId="0"/>
    <xf numFmtId="164" fontId="3" fillId="0" borderId="1" xfId="0" applyNumberFormat="1" applyFont="1" applyBorder="1" applyAlignment="1" applyProtection="1">
      <alignment horizontal="right" vertical="center" wrapText="1" readingOrder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 readingOrder="1"/>
      <protection locked="0"/>
    </xf>
    <xf numFmtId="164" fontId="4" fillId="0" borderId="1" xfId="0" applyNumberFormat="1" applyFont="1" applyBorder="1" applyAlignment="1" applyProtection="1">
      <alignment horizontal="right" vertical="center" wrapText="1" readingOrder="1"/>
      <protection locked="0"/>
    </xf>
    <xf numFmtId="164" fontId="5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5" fillId="0" borderId="1" xfId="0" applyFont="1" applyBorder="1" applyAlignment="1" applyProtection="1">
      <alignment vertical="center" wrapText="1" readingOrder="1"/>
      <protection locked="0"/>
    </xf>
    <xf numFmtId="0" fontId="4" fillId="3" borderId="1" xfId="0" applyFont="1" applyFill="1" applyBorder="1" applyAlignment="1" applyProtection="1">
      <alignment vertical="center" wrapText="1" readingOrder="1"/>
      <protection locked="0"/>
    </xf>
    <xf numFmtId="0" fontId="4" fillId="4" borderId="1" xfId="0" applyFont="1" applyFill="1" applyBorder="1" applyAlignment="1" applyProtection="1">
      <alignment vertical="center" wrapText="1" readingOrder="1"/>
      <protection locked="0"/>
    </xf>
    <xf numFmtId="0" fontId="6" fillId="5" borderId="1" xfId="0" applyFont="1" applyFill="1" applyBorder="1" applyAlignment="1" applyProtection="1">
      <alignment horizontal="right" vertical="center" wrapText="1" readingOrder="1"/>
      <protection locked="0"/>
    </xf>
    <xf numFmtId="0" fontId="7" fillId="5" borderId="1" xfId="0" applyFont="1" applyFill="1" applyBorder="1" applyAlignment="1" applyProtection="1">
      <alignment vertical="center" wrapText="1" readingOrder="1"/>
      <protection locked="0"/>
    </xf>
    <xf numFmtId="0" fontId="8" fillId="6" borderId="1" xfId="0" applyFont="1" applyFill="1" applyBorder="1" applyAlignment="1" applyProtection="1">
      <alignment horizontal="center" vertical="center" wrapText="1" readingOrder="1"/>
      <protection locked="0"/>
    </xf>
    <xf numFmtId="0" fontId="8" fillId="6" borderId="1" xfId="0" applyFont="1" applyFill="1" applyBorder="1" applyAlignment="1" applyProtection="1">
      <alignment vertical="center" wrapText="1" readingOrder="1"/>
      <protection locked="0"/>
    </xf>
    <xf numFmtId="4" fontId="0" fillId="0" borderId="0" xfId="0" applyNumberFormat="1"/>
    <xf numFmtId="0" fontId="5" fillId="2" borderId="1" xfId="0" applyFont="1" applyFill="1" applyBorder="1" applyAlignment="1" applyProtection="1">
      <alignment vertical="center" wrapText="1" readingOrder="1"/>
      <protection locked="0"/>
    </xf>
    <xf numFmtId="0" fontId="17" fillId="8" borderId="4" xfId="0" applyFont="1" applyFill="1" applyBorder="1" applyAlignment="1" applyProtection="1">
      <alignment vertical="top" wrapText="1" readingOrder="1"/>
      <protection locked="0"/>
    </xf>
    <xf numFmtId="0" fontId="18" fillId="9" borderId="4" xfId="0" applyFont="1" applyFill="1" applyBorder="1" applyAlignment="1" applyProtection="1">
      <alignment vertical="center" wrapText="1" readingOrder="1"/>
      <protection locked="0"/>
    </xf>
    <xf numFmtId="0" fontId="18" fillId="9" borderId="4" xfId="0" applyFont="1" applyFill="1" applyBorder="1" applyAlignment="1" applyProtection="1">
      <alignment horizontal="center" vertical="center" wrapText="1" readingOrder="1"/>
      <protection locked="0"/>
    </xf>
    <xf numFmtId="0" fontId="18" fillId="5" borderId="4" xfId="0" applyFont="1" applyFill="1" applyBorder="1" applyAlignment="1" applyProtection="1">
      <alignment horizontal="center" vertical="center" wrapText="1" readingOrder="1"/>
      <protection locked="0"/>
    </xf>
    <xf numFmtId="0" fontId="19" fillId="4" borderId="4" xfId="0" applyFont="1" applyFill="1" applyBorder="1" applyAlignment="1" applyProtection="1">
      <alignment vertical="center" wrapText="1" readingOrder="1"/>
      <protection locked="0"/>
    </xf>
    <xf numFmtId="0" fontId="19" fillId="3" borderId="4" xfId="0" applyFont="1" applyFill="1" applyBorder="1" applyAlignment="1" applyProtection="1">
      <alignment vertical="center" wrapText="1" readingOrder="1"/>
      <protection locked="0"/>
    </xf>
    <xf numFmtId="0" fontId="19" fillId="0" borderId="4" xfId="0" applyFont="1" applyBorder="1" applyAlignment="1" applyProtection="1">
      <alignment vertical="center" wrapText="1" readingOrder="1"/>
      <protection locked="0"/>
    </xf>
    <xf numFmtId="0" fontId="17" fillId="0" borderId="4" xfId="0" applyFont="1" applyBorder="1" applyAlignment="1" applyProtection="1">
      <alignment vertical="top" wrapText="1" readingOrder="1"/>
      <protection locked="0"/>
    </xf>
    <xf numFmtId="164" fontId="17" fillId="0" borderId="4" xfId="0" applyNumberFormat="1" applyFont="1" applyBorder="1" applyAlignment="1" applyProtection="1">
      <alignment horizontal="right" vertical="center" wrapText="1" readingOrder="1"/>
      <protection locked="0"/>
    </xf>
    <xf numFmtId="164" fontId="19" fillId="0" borderId="4" xfId="0" applyNumberFormat="1" applyFont="1" applyBorder="1" applyAlignment="1" applyProtection="1">
      <alignment horizontal="right" vertical="center" wrapText="1" readingOrder="1"/>
      <protection locked="0"/>
    </xf>
    <xf numFmtId="0" fontId="9" fillId="0" borderId="0" xfId="0" applyFont="1"/>
    <xf numFmtId="164" fontId="25" fillId="9" borderId="23" xfId="0" applyNumberFormat="1" applyFont="1" applyFill="1" applyBorder="1" applyAlignment="1" applyProtection="1">
      <alignment vertical="top" wrapText="1" readingOrder="1"/>
      <protection locked="0"/>
    </xf>
    <xf numFmtId="0" fontId="9" fillId="0" borderId="25" xfId="0" applyFont="1" applyBorder="1" applyAlignment="1" applyProtection="1">
      <alignment vertical="top" wrapText="1" readingOrder="1"/>
      <protection locked="0"/>
    </xf>
    <xf numFmtId="0" fontId="9" fillId="0" borderId="24" xfId="0" applyFont="1" applyBorder="1" applyAlignment="1" applyProtection="1">
      <alignment vertical="top" wrapText="1" readingOrder="1"/>
      <protection locked="0"/>
    </xf>
    <xf numFmtId="0" fontId="28" fillId="0" borderId="0" xfId="2" applyFont="1"/>
    <xf numFmtId="0" fontId="9" fillId="0" borderId="0" xfId="2"/>
    <xf numFmtId="0" fontId="9" fillId="0" borderId="26" xfId="2" applyBorder="1"/>
    <xf numFmtId="0" fontId="9" fillId="0" borderId="27" xfId="2" applyBorder="1"/>
    <xf numFmtId="0" fontId="9" fillId="0" borderId="28" xfId="2" applyBorder="1"/>
    <xf numFmtId="0" fontId="9" fillId="0" borderId="29" xfId="2" applyBorder="1"/>
    <xf numFmtId="0" fontId="9" fillId="0" borderId="30" xfId="2" applyBorder="1"/>
    <xf numFmtId="166" fontId="9" fillId="0" borderId="0" xfId="2" applyNumberFormat="1"/>
    <xf numFmtId="0" fontId="9" fillId="0" borderId="31" xfId="2" applyBorder="1"/>
    <xf numFmtId="0" fontId="9" fillId="0" borderId="32" xfId="2" applyBorder="1"/>
    <xf numFmtId="14" fontId="9" fillId="0" borderId="0" xfId="2" applyNumberFormat="1"/>
    <xf numFmtId="166" fontId="21" fillId="0" borderId="0" xfId="2" applyNumberFormat="1" applyFont="1"/>
    <xf numFmtId="165" fontId="9" fillId="0" borderId="0" xfId="3" applyFont="1" applyBorder="1"/>
    <xf numFmtId="168" fontId="0" fillId="0" borderId="0" xfId="4" applyNumberFormat="1" applyFont="1"/>
    <xf numFmtId="0" fontId="21" fillId="0" borderId="30" xfId="2" applyFont="1" applyBorder="1"/>
    <xf numFmtId="0" fontId="21" fillId="0" borderId="0" xfId="2" applyFont="1"/>
    <xf numFmtId="0" fontId="21" fillId="0" borderId="31" xfId="2" applyFont="1" applyBorder="1"/>
    <xf numFmtId="0" fontId="21" fillId="0" borderId="32" xfId="2" applyFont="1" applyBorder="1"/>
    <xf numFmtId="169" fontId="21" fillId="0" borderId="0" xfId="2" applyNumberFormat="1" applyFont="1"/>
    <xf numFmtId="0" fontId="9" fillId="0" borderId="33" xfId="2" applyBorder="1"/>
    <xf numFmtId="0" fontId="9" fillId="0" borderId="34" xfId="2" applyBorder="1"/>
    <xf numFmtId="0" fontId="9" fillId="0" borderId="35" xfId="2" applyBorder="1"/>
    <xf numFmtId="0" fontId="9" fillId="0" borderId="36" xfId="2" applyBorder="1"/>
    <xf numFmtId="0" fontId="9" fillId="0" borderId="37" xfId="2" applyBorder="1"/>
    <xf numFmtId="0" fontId="9" fillId="0" borderId="38" xfId="2" applyBorder="1"/>
    <xf numFmtId="0" fontId="9" fillId="0" borderId="39" xfId="2" applyBorder="1"/>
    <xf numFmtId="0" fontId="9" fillId="0" borderId="40" xfId="2" applyBorder="1"/>
    <xf numFmtId="166" fontId="9" fillId="0" borderId="31" xfId="2" applyNumberFormat="1" applyBorder="1"/>
    <xf numFmtId="166" fontId="9" fillId="0" borderId="32" xfId="2" applyNumberFormat="1" applyBorder="1"/>
    <xf numFmtId="170" fontId="29" fillId="2" borderId="0" xfId="4" applyNumberFormat="1" applyFont="1" applyFill="1" applyBorder="1"/>
    <xf numFmtId="170" fontId="0" fillId="0" borderId="0" xfId="4" applyNumberFormat="1" applyFont="1" applyBorder="1"/>
    <xf numFmtId="170" fontId="0" fillId="0" borderId="0" xfId="5" applyNumberFormat="1" applyFont="1" applyBorder="1"/>
    <xf numFmtId="166" fontId="21" fillId="0" borderId="0" xfId="2" applyNumberFormat="1" applyFont="1" applyAlignment="1">
      <alignment horizontal="center"/>
    </xf>
    <xf numFmtId="166" fontId="21" fillId="0" borderId="32" xfId="2" applyNumberFormat="1" applyFont="1" applyBorder="1" applyAlignment="1">
      <alignment horizontal="center"/>
    </xf>
    <xf numFmtId="165" fontId="9" fillId="2" borderId="0" xfId="3" applyFont="1" applyFill="1" applyBorder="1"/>
    <xf numFmtId="0" fontId="9" fillId="0" borderId="0" xfId="2" applyAlignment="1">
      <alignment horizontal="center"/>
    </xf>
    <xf numFmtId="169" fontId="9" fillId="0" borderId="0" xfId="2" applyNumberFormat="1"/>
    <xf numFmtId="4" fontId="9" fillId="0" borderId="0" xfId="2" applyNumberFormat="1"/>
    <xf numFmtId="172" fontId="9" fillId="0" borderId="0" xfId="2" applyNumberFormat="1"/>
    <xf numFmtId="0" fontId="21" fillId="0" borderId="33" xfId="2" applyFont="1" applyBorder="1"/>
    <xf numFmtId="0" fontId="11" fillId="8" borderId="4" xfId="2" applyFont="1" applyFill="1" applyBorder="1" applyAlignment="1" applyProtection="1">
      <alignment vertical="top" wrapText="1" readingOrder="1"/>
      <protection locked="0"/>
    </xf>
    <xf numFmtId="0" fontId="32" fillId="9" borderId="4" xfId="2" applyFont="1" applyFill="1" applyBorder="1" applyAlignment="1" applyProtection="1">
      <alignment vertical="center" wrapText="1" readingOrder="1"/>
      <protection locked="0"/>
    </xf>
    <xf numFmtId="0" fontId="32" fillId="9" borderId="4" xfId="2" applyFont="1" applyFill="1" applyBorder="1" applyAlignment="1" applyProtection="1">
      <alignment horizontal="center" vertical="center" wrapText="1" readingOrder="1"/>
      <protection locked="0"/>
    </xf>
    <xf numFmtId="0" fontId="33" fillId="5" borderId="4" xfId="2" applyFont="1" applyFill="1" applyBorder="1" applyAlignment="1" applyProtection="1">
      <alignment vertical="center" wrapText="1" readingOrder="1"/>
      <protection locked="0"/>
    </xf>
    <xf numFmtId="0" fontId="33" fillId="4" borderId="4" xfId="2" applyFont="1" applyFill="1" applyBorder="1" applyAlignment="1" applyProtection="1">
      <alignment vertical="center" wrapText="1" readingOrder="1"/>
      <protection locked="0"/>
    </xf>
    <xf numFmtId="0" fontId="33" fillId="0" borderId="4" xfId="2" applyFont="1" applyBorder="1" applyAlignment="1" applyProtection="1">
      <alignment vertical="center" wrapText="1" readingOrder="1"/>
      <protection locked="0"/>
    </xf>
    <xf numFmtId="0" fontId="11" fillId="0" borderId="4" xfId="2" applyFont="1" applyBorder="1" applyAlignment="1" applyProtection="1">
      <alignment vertical="center" wrapText="1" readingOrder="1"/>
      <protection locked="0"/>
    </xf>
    <xf numFmtId="164" fontId="11" fillId="0" borderId="4" xfId="2" applyNumberFormat="1" applyFont="1" applyBorder="1" applyAlignment="1" applyProtection="1">
      <alignment horizontal="right" vertical="center" wrapText="1" readingOrder="1"/>
      <protection locked="0"/>
    </xf>
    <xf numFmtId="164" fontId="33" fillId="0" borderId="4" xfId="2" applyNumberFormat="1" applyFont="1" applyBorder="1" applyAlignment="1" applyProtection="1">
      <alignment horizontal="right" vertical="center" wrapText="1" readingOrder="1"/>
      <protection locked="0"/>
    </xf>
    <xf numFmtId="0" fontId="33" fillId="0" borderId="4" xfId="2" applyFont="1" applyBorder="1" applyAlignment="1" applyProtection="1">
      <alignment horizontal="right" vertical="center" wrapText="1" readingOrder="1"/>
      <protection locked="0"/>
    </xf>
    <xf numFmtId="164" fontId="33" fillId="0" borderId="0" xfId="2" applyNumberFormat="1" applyFont="1" applyAlignment="1" applyProtection="1">
      <alignment vertical="center" wrapText="1" readingOrder="1"/>
      <protection locked="0"/>
    </xf>
    <xf numFmtId="0" fontId="9" fillId="0" borderId="0" xfId="2" applyAlignment="1" applyProtection="1">
      <alignment vertical="top" wrapText="1"/>
      <protection locked="0"/>
    </xf>
    <xf numFmtId="43" fontId="9" fillId="0" borderId="0" xfId="1" applyFont="1"/>
    <xf numFmtId="164" fontId="5" fillId="2" borderId="1" xfId="0" applyNumberFormat="1" applyFont="1" applyFill="1" applyBorder="1" applyAlignment="1" applyProtection="1">
      <alignment horizontal="right" vertical="center" wrapText="1" readingOrder="1"/>
      <protection locked="0"/>
    </xf>
    <xf numFmtId="164" fontId="4" fillId="2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28" fillId="0" borderId="31" xfId="2" applyFont="1" applyBorder="1"/>
    <xf numFmtId="0" fontId="34" fillId="0" borderId="31" xfId="2" applyFont="1" applyBorder="1"/>
    <xf numFmtId="0" fontId="34" fillId="0" borderId="0" xfId="2" applyFont="1"/>
    <xf numFmtId="0" fontId="35" fillId="0" borderId="0" xfId="0" applyFont="1"/>
    <xf numFmtId="0" fontId="28" fillId="2" borderId="0" xfId="2" applyFont="1" applyFill="1"/>
    <xf numFmtId="4" fontId="10" fillId="0" borderId="0" xfId="2" applyNumberFormat="1" applyFont="1" applyAlignment="1">
      <alignment horizontal="center"/>
    </xf>
    <xf numFmtId="0" fontId="20" fillId="0" borderId="0" xfId="2" applyFont="1" applyAlignment="1" applyProtection="1">
      <alignment horizontal="center" vertical="top" wrapText="1" readingOrder="1"/>
      <protection locked="0"/>
    </xf>
    <xf numFmtId="0" fontId="9" fillId="0" borderId="0" xfId="2"/>
    <xf numFmtId="0" fontId="13" fillId="0" borderId="0" xfId="2" applyFont="1" applyAlignment="1" applyProtection="1">
      <alignment horizontal="center" vertical="top" wrapText="1" readingOrder="1"/>
      <protection locked="0"/>
    </xf>
    <xf numFmtId="0" fontId="11" fillId="0" borderId="0" xfId="2" applyFont="1" applyAlignment="1" applyProtection="1">
      <alignment vertical="top" wrapText="1" readingOrder="1"/>
      <protection locked="0"/>
    </xf>
    <xf numFmtId="0" fontId="11" fillId="8" borderId="4" xfId="2" applyFont="1" applyFill="1" applyBorder="1" applyAlignment="1" applyProtection="1">
      <alignment vertical="top" wrapText="1" readingOrder="1"/>
      <protection locked="0"/>
    </xf>
    <xf numFmtId="0" fontId="9" fillId="0" borderId="5" xfId="2" applyBorder="1" applyAlignment="1" applyProtection="1">
      <alignment vertical="top" wrapText="1"/>
      <protection locked="0"/>
    </xf>
    <xf numFmtId="0" fontId="9" fillId="0" borderId="6" xfId="2" applyBorder="1" applyAlignment="1" applyProtection="1">
      <alignment vertical="top" wrapText="1"/>
      <protection locked="0"/>
    </xf>
    <xf numFmtId="0" fontId="32" fillId="9" borderId="4" xfId="2" applyFont="1" applyFill="1" applyBorder="1" applyAlignment="1" applyProtection="1">
      <alignment horizontal="center" vertical="center" wrapText="1" readingOrder="1"/>
      <protection locked="0"/>
    </xf>
    <xf numFmtId="0" fontId="33" fillId="5" borderId="4" xfId="2" applyFont="1" applyFill="1" applyBorder="1" applyAlignment="1" applyProtection="1">
      <alignment vertical="center" wrapText="1" readingOrder="1"/>
      <protection locked="0"/>
    </xf>
    <xf numFmtId="0" fontId="33" fillId="4" borderId="4" xfId="2" applyFont="1" applyFill="1" applyBorder="1" applyAlignment="1" applyProtection="1">
      <alignment vertical="center" wrapText="1" readingOrder="1"/>
      <protection locked="0"/>
    </xf>
    <xf numFmtId="164" fontId="11" fillId="0" borderId="4" xfId="2" applyNumberFormat="1" applyFont="1" applyBorder="1" applyAlignment="1" applyProtection="1">
      <alignment horizontal="right" vertical="center" wrapText="1" readingOrder="1"/>
      <protection locked="0"/>
    </xf>
    <xf numFmtId="0" fontId="33" fillId="0" borderId="4" xfId="2" applyFont="1" applyBorder="1" applyAlignment="1" applyProtection="1">
      <alignment horizontal="right" vertical="top" wrapText="1" readingOrder="1"/>
      <protection locked="0"/>
    </xf>
    <xf numFmtId="164" fontId="33" fillId="0" borderId="4" xfId="2" applyNumberFormat="1" applyFont="1" applyBorder="1" applyAlignment="1" applyProtection="1">
      <alignment horizontal="right" vertical="center" wrapText="1" readingOrder="1"/>
      <protection locked="0"/>
    </xf>
    <xf numFmtId="164" fontId="33" fillId="0" borderId="41" xfId="2" applyNumberFormat="1" applyFont="1" applyBorder="1" applyAlignment="1" applyProtection="1">
      <alignment horizontal="right" vertical="center" wrapText="1" readingOrder="1"/>
      <protection locked="0"/>
    </xf>
    <xf numFmtId="164" fontId="33" fillId="0" borderId="6" xfId="2" applyNumberFormat="1" applyFont="1" applyBorder="1" applyAlignment="1" applyProtection="1">
      <alignment horizontal="right" vertical="center" wrapText="1" readingOrder="1"/>
      <protection locked="0"/>
    </xf>
    <xf numFmtId="164" fontId="33" fillId="0" borderId="5" xfId="2" applyNumberFormat="1" applyFont="1" applyBorder="1" applyAlignment="1" applyProtection="1">
      <alignment horizontal="right" vertical="center" wrapText="1" readingOrder="1"/>
      <protection locked="0"/>
    </xf>
    <xf numFmtId="4" fontId="9" fillId="0" borderId="42" xfId="2" applyNumberFormat="1" applyBorder="1" applyAlignment="1">
      <alignment horizontal="center"/>
    </xf>
    <xf numFmtId="164" fontId="33" fillId="0" borderId="41" xfId="2" applyNumberFormat="1" applyFont="1" applyBorder="1" applyAlignment="1" applyProtection="1">
      <alignment horizontal="left" vertical="center" wrapText="1" indent="1" readingOrder="1"/>
      <protection locked="0"/>
    </xf>
    <xf numFmtId="164" fontId="33" fillId="0" borderId="6" xfId="2" applyNumberFormat="1" applyFont="1" applyBorder="1" applyAlignment="1" applyProtection="1">
      <alignment horizontal="left" vertical="center" wrapText="1" indent="1" readingOrder="1"/>
      <protection locked="0"/>
    </xf>
    <xf numFmtId="164" fontId="33" fillId="0" borderId="5" xfId="2" applyNumberFormat="1" applyFont="1" applyBorder="1" applyAlignment="1" applyProtection="1">
      <alignment horizontal="left" vertical="center" wrapText="1" indent="1" readingOrder="1"/>
      <protection locked="0"/>
    </xf>
    <xf numFmtId="164" fontId="11" fillId="2" borderId="4" xfId="2" applyNumberFormat="1" applyFont="1" applyFill="1" applyBorder="1" applyAlignment="1" applyProtection="1">
      <alignment horizontal="right" vertical="center" wrapText="1" readingOrder="1"/>
      <protection locked="0"/>
    </xf>
    <xf numFmtId="0" fontId="9" fillId="2" borderId="6" xfId="2" applyFill="1" applyBorder="1" applyAlignment="1" applyProtection="1">
      <alignment vertical="top" wrapText="1"/>
      <protection locked="0"/>
    </xf>
    <xf numFmtId="0" fontId="9" fillId="2" borderId="5" xfId="2" applyFill="1" applyBorder="1" applyAlignment="1" applyProtection="1">
      <alignment vertical="top" wrapText="1"/>
      <protection locked="0"/>
    </xf>
    <xf numFmtId="0" fontId="33" fillId="0" borderId="4" xfId="2" applyFont="1" applyBorder="1" applyAlignment="1" applyProtection="1">
      <alignment horizontal="right" vertical="center" wrapText="1" readingOrder="1"/>
      <protection locked="0"/>
    </xf>
    <xf numFmtId="164" fontId="33" fillId="0" borderId="41" xfId="2" applyNumberFormat="1" applyFont="1" applyBorder="1" applyAlignment="1" applyProtection="1">
      <alignment horizontal="center" vertical="center" wrapText="1" readingOrder="1"/>
      <protection locked="0"/>
    </xf>
    <xf numFmtId="164" fontId="33" fillId="0" borderId="6" xfId="2" applyNumberFormat="1" applyFont="1" applyBorder="1" applyAlignment="1" applyProtection="1">
      <alignment horizontal="center" vertical="center" wrapText="1" readingOrder="1"/>
      <protection locked="0"/>
    </xf>
    <xf numFmtId="164" fontId="33" fillId="0" borderId="5" xfId="2" applyNumberFormat="1" applyFont="1" applyBorder="1" applyAlignment="1" applyProtection="1">
      <alignment horizontal="center" vertical="center" wrapText="1" readingOrder="1"/>
      <protection locked="0"/>
    </xf>
    <xf numFmtId="166" fontId="9" fillId="0" borderId="31" xfId="2" applyNumberFormat="1" applyBorder="1" applyAlignment="1">
      <alignment horizontal="center"/>
    </xf>
    <xf numFmtId="0" fontId="9" fillId="0" borderId="32" xfId="2" applyBorder="1" applyAlignment="1">
      <alignment horizontal="center"/>
    </xf>
    <xf numFmtId="0" fontId="21" fillId="0" borderId="0" xfId="2" applyFont="1" applyAlignment="1">
      <alignment horizontal="center"/>
    </xf>
    <xf numFmtId="166" fontId="9" fillId="0" borderId="31" xfId="3" applyNumberFormat="1" applyFont="1" applyBorder="1" applyAlignment="1">
      <alignment horizontal="center"/>
    </xf>
    <xf numFmtId="166" fontId="9" fillId="0" borderId="32" xfId="3" applyNumberFormat="1" applyFont="1" applyBorder="1" applyAlignment="1">
      <alignment horizontal="center"/>
    </xf>
    <xf numFmtId="167" fontId="9" fillId="0" borderId="31" xfId="4" quotePrefix="1" applyFont="1" applyBorder="1" applyAlignment="1">
      <alignment horizontal="right"/>
    </xf>
    <xf numFmtId="167" fontId="9" fillId="0" borderId="32" xfId="4" applyFont="1" applyBorder="1" applyAlignment="1">
      <alignment horizontal="right"/>
    </xf>
    <xf numFmtId="167" fontId="0" fillId="0" borderId="31" xfId="4" applyFont="1" applyBorder="1" applyAlignment="1">
      <alignment horizontal="right"/>
    </xf>
    <xf numFmtId="167" fontId="0" fillId="0" borderId="32" xfId="4" applyFont="1" applyBorder="1" applyAlignment="1">
      <alignment horizontal="right"/>
    </xf>
    <xf numFmtId="166" fontId="21" fillId="0" borderId="0" xfId="2" applyNumberFormat="1" applyFont="1" applyAlignment="1">
      <alignment horizontal="center"/>
    </xf>
    <xf numFmtId="166" fontId="21" fillId="0" borderId="32" xfId="2" applyNumberFormat="1" applyFont="1" applyBorder="1" applyAlignment="1">
      <alignment horizontal="center"/>
    </xf>
    <xf numFmtId="0" fontId="35" fillId="0" borderId="31" xfId="0" applyFont="1" applyBorder="1" applyAlignment="1">
      <alignment horizontal="justify" wrapText="1"/>
    </xf>
    <xf numFmtId="0" fontId="35" fillId="0" borderId="0" xfId="0" applyFont="1" applyAlignment="1">
      <alignment horizontal="justify" wrapText="1"/>
    </xf>
    <xf numFmtId="166" fontId="9" fillId="0" borderId="0" xfId="2" applyNumberFormat="1" applyAlignment="1">
      <alignment horizontal="center"/>
    </xf>
    <xf numFmtId="166" fontId="9" fillId="0" borderId="32" xfId="2" applyNumberFormat="1" applyBorder="1" applyAlignment="1">
      <alignment horizontal="center"/>
    </xf>
    <xf numFmtId="0" fontId="9" fillId="0" borderId="0" xfId="2" applyAlignment="1">
      <alignment horizontal="center"/>
    </xf>
    <xf numFmtId="166" fontId="21" fillId="0" borderId="31" xfId="2" applyNumberFormat="1" applyFont="1" applyBorder="1" applyAlignment="1">
      <alignment horizontal="center"/>
    </xf>
    <xf numFmtId="0" fontId="21" fillId="0" borderId="32" xfId="2" applyFont="1" applyBorder="1" applyAlignment="1">
      <alignment horizontal="center"/>
    </xf>
    <xf numFmtId="166" fontId="9" fillId="0" borderId="31" xfId="3" applyNumberFormat="1" applyFont="1" applyFill="1" applyBorder="1" applyAlignment="1">
      <alignment horizontal="center"/>
    </xf>
    <xf numFmtId="166" fontId="9" fillId="0" borderId="32" xfId="3" applyNumberFormat="1" applyFont="1" applyFill="1" applyBorder="1" applyAlignment="1">
      <alignment horizontal="center"/>
    </xf>
    <xf numFmtId="166" fontId="21" fillId="0" borderId="35" xfId="2" applyNumberFormat="1" applyFont="1" applyBorder="1" applyAlignment="1">
      <alignment horizontal="center"/>
    </xf>
    <xf numFmtId="166" fontId="21" fillId="0" borderId="36" xfId="2" applyNumberFormat="1" applyFont="1" applyBorder="1" applyAlignment="1">
      <alignment horizontal="center"/>
    </xf>
    <xf numFmtId="0" fontId="28" fillId="0" borderId="0" xfId="2" applyFont="1" applyAlignment="1">
      <alignment horizontal="left" wrapText="1"/>
    </xf>
    <xf numFmtId="0" fontId="9" fillId="0" borderId="30" xfId="2" applyBorder="1" applyAlignment="1">
      <alignment horizontal="center"/>
    </xf>
    <xf numFmtId="0" fontId="20" fillId="0" borderId="0" xfId="0" applyFont="1" applyAlignment="1" applyProtection="1">
      <alignment horizontal="center" vertical="top" wrapText="1" readingOrder="1"/>
      <protection locked="0"/>
    </xf>
    <xf numFmtId="0" fontId="0" fillId="0" borderId="0" xfId="0"/>
    <xf numFmtId="0" fontId="13" fillId="0" borderId="0" xfId="0" applyFont="1" applyAlignment="1" applyProtection="1">
      <alignment horizontal="center" vertical="top" wrapText="1" readingOrder="1"/>
      <protection locked="0"/>
    </xf>
    <xf numFmtId="0" fontId="21" fillId="0" borderId="7" xfId="0" applyFont="1" applyBorder="1" applyAlignment="1" applyProtection="1">
      <alignment horizontal="center" vertical="center" wrapText="1" readingOrder="1"/>
      <protection locked="0"/>
    </xf>
    <xf numFmtId="0" fontId="9" fillId="0" borderId="8" xfId="0" applyFont="1" applyBorder="1" applyAlignment="1" applyProtection="1">
      <alignment vertical="top" wrapText="1"/>
      <protection locked="0"/>
    </xf>
    <xf numFmtId="0" fontId="9" fillId="0" borderId="12" xfId="0" applyFont="1" applyBorder="1" applyAlignment="1" applyProtection="1">
      <alignment vertical="top" wrapText="1"/>
      <protection locked="0"/>
    </xf>
    <xf numFmtId="0" fontId="9" fillId="0" borderId="13" xfId="0" applyFont="1" applyBorder="1" applyAlignment="1" applyProtection="1">
      <alignment vertical="top" wrapText="1"/>
      <protection locked="0"/>
    </xf>
    <xf numFmtId="0" fontId="22" fillId="7" borderId="9" xfId="0" applyFont="1" applyFill="1" applyBorder="1" applyAlignment="1" applyProtection="1">
      <alignment horizontal="center" vertical="top" wrapText="1" readingOrder="1"/>
      <protection locked="0"/>
    </xf>
    <xf numFmtId="0" fontId="9" fillId="0" borderId="10" xfId="0" applyFont="1" applyBorder="1" applyAlignment="1" applyProtection="1">
      <alignment vertical="top" wrapText="1"/>
      <protection locked="0"/>
    </xf>
    <xf numFmtId="0" fontId="9" fillId="0" borderId="11" xfId="0" applyFont="1" applyBorder="1" applyAlignment="1" applyProtection="1">
      <alignment vertical="top" wrapText="1"/>
      <protection locked="0"/>
    </xf>
    <xf numFmtId="0" fontId="23" fillId="5" borderId="14" xfId="0" applyFont="1" applyFill="1" applyBorder="1" applyAlignment="1" applyProtection="1">
      <alignment horizontal="center" vertical="top" wrapText="1" readingOrder="1"/>
      <protection locked="0"/>
    </xf>
    <xf numFmtId="0" fontId="9" fillId="0" borderId="15" xfId="0" applyFont="1" applyBorder="1" applyAlignment="1" applyProtection="1">
      <alignment vertical="top" wrapText="1"/>
      <protection locked="0"/>
    </xf>
    <xf numFmtId="0" fontId="24" fillId="0" borderId="16" xfId="0" applyFont="1" applyBorder="1" applyAlignment="1" applyProtection="1">
      <alignment vertical="top" wrapText="1" readingOrder="1"/>
      <protection locked="0"/>
    </xf>
    <xf numFmtId="0" fontId="9" fillId="0" borderId="17" xfId="0" applyFont="1" applyBorder="1" applyAlignment="1" applyProtection="1">
      <alignment vertical="top" wrapText="1"/>
      <protection locked="0"/>
    </xf>
    <xf numFmtId="164" fontId="25" fillId="0" borderId="18" xfId="0" applyNumberFormat="1" applyFont="1" applyBorder="1" applyAlignment="1" applyProtection="1">
      <alignment horizontal="right" vertical="top" wrapText="1" readingOrder="1"/>
      <protection locked="0"/>
    </xf>
    <xf numFmtId="0" fontId="9" fillId="0" borderId="19" xfId="0" applyFont="1" applyBorder="1" applyAlignment="1" applyProtection="1">
      <alignment vertical="top" wrapText="1"/>
      <protection locked="0"/>
    </xf>
    <xf numFmtId="0" fontId="26" fillId="9" borderId="16" xfId="0" applyFont="1" applyFill="1" applyBorder="1" applyAlignment="1" applyProtection="1">
      <alignment vertical="top" wrapText="1" readingOrder="1"/>
      <protection locked="0"/>
    </xf>
    <xf numFmtId="164" fontId="26" fillId="9" borderId="18" xfId="0" applyNumberFormat="1" applyFont="1" applyFill="1" applyBorder="1" applyAlignment="1" applyProtection="1">
      <alignment horizontal="right" vertical="top" wrapText="1" readingOrder="1"/>
      <protection locked="0"/>
    </xf>
    <xf numFmtId="0" fontId="26" fillId="7" borderId="4" xfId="0" applyFont="1" applyFill="1" applyBorder="1" applyAlignment="1" applyProtection="1">
      <alignment vertical="top" wrapText="1" readingOrder="1"/>
      <protection locked="0"/>
    </xf>
    <xf numFmtId="0" fontId="9" fillId="0" borderId="5" xfId="0" applyFont="1" applyBorder="1" applyAlignment="1" applyProtection="1">
      <alignment vertical="top" wrapText="1"/>
      <protection locked="0"/>
    </xf>
    <xf numFmtId="164" fontId="26" fillId="7" borderId="18" xfId="0" applyNumberFormat="1" applyFont="1" applyFill="1" applyBorder="1" applyAlignment="1" applyProtection="1">
      <alignment horizontal="right" vertical="top" wrapText="1" readingOrder="1"/>
      <protection locked="0"/>
    </xf>
    <xf numFmtId="0" fontId="26" fillId="4" borderId="4" xfId="0" applyFont="1" applyFill="1" applyBorder="1" applyAlignment="1" applyProtection="1">
      <alignment vertical="top" wrapText="1" readingOrder="1"/>
      <protection locked="0"/>
    </xf>
    <xf numFmtId="4" fontId="26" fillId="4" borderId="4" xfId="0" applyNumberFormat="1" applyFont="1" applyFill="1" applyBorder="1" applyAlignment="1" applyProtection="1">
      <alignment horizontal="right" vertical="top" wrapText="1" readingOrder="1"/>
      <protection locked="0"/>
    </xf>
    <xf numFmtId="164" fontId="26" fillId="4" borderId="4" xfId="0" applyNumberFormat="1" applyFont="1" applyFill="1" applyBorder="1" applyAlignment="1" applyProtection="1">
      <alignment horizontal="right" vertical="top" wrapText="1" readingOrder="1"/>
      <protection locked="0"/>
    </xf>
    <xf numFmtId="0" fontId="9" fillId="0" borderId="7" xfId="0" applyFont="1" applyBorder="1" applyAlignment="1" applyProtection="1">
      <alignment horizontal="center" vertical="top" wrapText="1" readingOrder="1"/>
      <protection locked="0"/>
    </xf>
    <xf numFmtId="0" fontId="27" fillId="4" borderId="4" xfId="0" applyFont="1" applyFill="1" applyBorder="1" applyAlignment="1" applyProtection="1">
      <alignment horizontal="right" vertical="top" wrapText="1" readingOrder="1"/>
      <protection locked="0"/>
    </xf>
    <xf numFmtId="0" fontId="21" fillId="0" borderId="20" xfId="0" applyFont="1" applyBorder="1" applyAlignment="1" applyProtection="1">
      <alignment horizontal="center" vertical="top" wrapText="1" readingOrder="1"/>
      <protection locked="0"/>
    </xf>
    <xf numFmtId="0" fontId="9" fillId="0" borderId="21" xfId="0" applyFont="1" applyBorder="1" applyAlignment="1" applyProtection="1">
      <alignment vertical="top" wrapText="1"/>
      <protection locked="0"/>
    </xf>
    <xf numFmtId="0" fontId="9" fillId="0" borderId="22" xfId="0" applyFont="1" applyBorder="1" applyAlignment="1" applyProtection="1">
      <alignment vertical="top" wrapText="1"/>
      <protection locked="0"/>
    </xf>
    <xf numFmtId="0" fontId="26" fillId="9" borderId="23" xfId="0" applyFont="1" applyFill="1" applyBorder="1" applyAlignment="1" applyProtection="1">
      <alignment horizontal="right" vertical="top" wrapText="1" readingOrder="1"/>
      <protection locked="0"/>
    </xf>
    <xf numFmtId="0" fontId="9" fillId="0" borderId="24" xfId="0" applyFont="1" applyBorder="1" applyAlignment="1" applyProtection="1">
      <alignment vertical="top" wrapText="1"/>
      <protection locked="0"/>
    </xf>
    <xf numFmtId="164" fontId="25" fillId="9" borderId="23" xfId="0" applyNumberFormat="1" applyFont="1" applyFill="1" applyBorder="1" applyAlignment="1" applyProtection="1">
      <alignment horizontal="right" vertical="top" wrapText="1" readingOrder="1"/>
      <protection locked="0"/>
    </xf>
    <xf numFmtId="0" fontId="26" fillId="7" borderId="23" xfId="0" applyFont="1" applyFill="1" applyBorder="1" applyAlignment="1" applyProtection="1">
      <alignment horizontal="right" vertical="top" wrapText="1" readingOrder="1"/>
      <protection locked="0"/>
    </xf>
    <xf numFmtId="164" fontId="25" fillId="7" borderId="23" xfId="0" applyNumberFormat="1" applyFont="1" applyFill="1" applyBorder="1" applyAlignment="1" applyProtection="1">
      <alignment horizontal="right" vertical="top" wrapText="1" readingOrder="1"/>
      <protection locked="0"/>
    </xf>
    <xf numFmtId="0" fontId="9" fillId="0" borderId="25" xfId="0" applyFont="1" applyBorder="1" applyAlignment="1" applyProtection="1">
      <alignment vertical="top" wrapText="1"/>
      <protection locked="0"/>
    </xf>
    <xf numFmtId="0" fontId="18" fillId="9" borderId="4" xfId="0" applyFont="1" applyFill="1" applyBorder="1" applyAlignment="1" applyProtection="1">
      <alignment horizontal="center" vertical="center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19" fillId="4" borderId="4" xfId="0" applyFont="1" applyFill="1" applyBorder="1" applyAlignment="1" applyProtection="1">
      <alignment vertical="center" wrapText="1" readingOrder="1"/>
      <protection locked="0"/>
    </xf>
    <xf numFmtId="0" fontId="19" fillId="3" borderId="4" xfId="0" applyFont="1" applyFill="1" applyBorder="1" applyAlignment="1" applyProtection="1">
      <alignment vertical="center" wrapText="1" readingOrder="1"/>
      <protection locked="0"/>
    </xf>
    <xf numFmtId="0" fontId="19" fillId="0" borderId="4" xfId="0" applyFont="1" applyBorder="1" applyAlignment="1" applyProtection="1">
      <alignment vertical="center" wrapText="1" readingOrder="1"/>
      <protection locked="0"/>
    </xf>
    <xf numFmtId="0" fontId="15" fillId="0" borderId="0" xfId="0" applyFont="1" applyAlignment="1" applyProtection="1">
      <alignment horizontal="center" vertical="top" wrapText="1" readingOrder="1"/>
      <protection locked="0"/>
    </xf>
    <xf numFmtId="0" fontId="16" fillId="0" borderId="0" xfId="0" applyFont="1" applyAlignment="1" applyProtection="1">
      <alignment horizontal="center" vertical="top" wrapText="1" readingOrder="1"/>
      <protection locked="0"/>
    </xf>
    <xf numFmtId="0" fontId="17" fillId="0" borderId="0" xfId="0" applyFont="1" applyAlignment="1" applyProtection="1">
      <alignment vertical="top" wrapText="1" readingOrder="1"/>
      <protection locked="0"/>
    </xf>
    <xf numFmtId="0" fontId="17" fillId="8" borderId="4" xfId="0" applyFont="1" applyFill="1" applyBorder="1" applyAlignment="1" applyProtection="1">
      <alignment vertical="top" wrapText="1" readingOrder="1"/>
      <protection locked="0"/>
    </xf>
    <xf numFmtId="164" fontId="17" fillId="0" borderId="4" xfId="0" applyNumberFormat="1" applyFont="1" applyBorder="1" applyAlignment="1" applyProtection="1">
      <alignment horizontal="right" vertical="center" wrapText="1" readingOrder="1"/>
      <protection locked="0"/>
    </xf>
    <xf numFmtId="0" fontId="19" fillId="0" borderId="4" xfId="0" applyFont="1" applyBorder="1" applyAlignment="1" applyProtection="1">
      <alignment horizontal="right" vertical="top" wrapText="1" readingOrder="1"/>
      <protection locked="0"/>
    </xf>
    <xf numFmtId="164" fontId="19" fillId="0" borderId="4" xfId="0" applyNumberFormat="1" applyFont="1" applyBorder="1" applyAlignment="1" applyProtection="1">
      <alignment horizontal="right" vertical="center" wrapText="1" readingOrder="1"/>
      <protection locked="0"/>
    </xf>
    <xf numFmtId="0" fontId="33" fillId="0" borderId="4" xfId="0" applyFont="1" applyBorder="1" applyAlignment="1" applyProtection="1">
      <alignment horizontal="right" vertical="top" wrapText="1" readingOrder="1"/>
      <protection locked="0"/>
    </xf>
    <xf numFmtId="0" fontId="33" fillId="0" borderId="4" xfId="0" applyFont="1" applyBorder="1" applyAlignment="1" applyProtection="1">
      <alignment vertical="center" wrapText="1" readingOrder="1"/>
      <protection locked="0"/>
    </xf>
    <xf numFmtId="0" fontId="18" fillId="5" borderId="4" xfId="0" applyFont="1" applyFill="1" applyBorder="1" applyAlignment="1" applyProtection="1">
      <alignment vertical="center" wrapText="1" readingOrder="1"/>
      <protection locked="0"/>
    </xf>
    <xf numFmtId="0" fontId="18" fillId="5" borderId="4" xfId="0" applyFont="1" applyFill="1" applyBorder="1" applyAlignment="1" applyProtection="1">
      <alignment horizontal="center" vertical="center" wrapText="1" readingOrder="1"/>
      <protection locked="0"/>
    </xf>
    <xf numFmtId="0" fontId="18" fillId="5" borderId="4" xfId="0" applyFont="1" applyFill="1" applyBorder="1" applyAlignment="1" applyProtection="1">
      <alignment horizontal="right" vertical="center" wrapText="1" readingOrder="1"/>
      <protection locked="0"/>
    </xf>
    <xf numFmtId="0" fontId="4" fillId="0" borderId="1" xfId="0" applyFont="1" applyBorder="1" applyAlignment="1" applyProtection="1">
      <alignment horizontal="right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14" fillId="0" borderId="0" xfId="0" applyFont="1" applyAlignment="1" applyProtection="1">
      <alignment horizontal="center" vertical="top" wrapText="1" readingOrder="1"/>
      <protection locked="0"/>
    </xf>
    <xf numFmtId="0" fontId="12" fillId="0" borderId="0" xfId="0" applyFont="1" applyAlignment="1" applyProtection="1">
      <alignment horizontal="center" vertical="top" wrapText="1" readingOrder="1"/>
      <protection locked="0"/>
    </xf>
    <xf numFmtId="0" fontId="11" fillId="0" borderId="0" xfId="0" applyFont="1" applyAlignment="1" applyProtection="1">
      <alignment vertical="center" wrapText="1" readingOrder="1"/>
      <protection locked="0"/>
    </xf>
    <xf numFmtId="0" fontId="10" fillId="7" borderId="1" xfId="0" applyFont="1" applyFill="1" applyBorder="1" applyAlignment="1" applyProtection="1">
      <alignment vertical="center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10" fillId="7" borderId="1" xfId="0" applyFont="1" applyFill="1" applyBorder="1" applyAlignment="1" applyProtection="1">
      <alignment horizontal="center" vertical="center" wrapText="1" readingOrder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right" vertical="center" wrapText="1" readingOrder="1"/>
      <protection locked="0"/>
    </xf>
    <xf numFmtId="0" fontId="6" fillId="5" borderId="1" xfId="0" applyFont="1" applyFill="1" applyBorder="1" applyAlignment="1" applyProtection="1">
      <alignment vertical="center" wrapText="1" readingOrder="1"/>
      <protection locked="0"/>
    </xf>
  </cellXfs>
  <cellStyles count="6">
    <cellStyle name="Euro" xfId="3" xr:uid="{A93DE75E-20BF-4B83-A1DD-660F26E03C01}"/>
    <cellStyle name="Migliaia" xfId="1" builtinId="3"/>
    <cellStyle name="Migliaia 2" xfId="5" xr:uid="{1A6D7397-052D-49D0-8C2F-1EAA8D4D8A62}"/>
    <cellStyle name="Normale" xfId="0" builtinId="0"/>
    <cellStyle name="Normale 2" xfId="2" xr:uid="{AD9D4FE3-E00E-4F9B-ABE9-4748E3DE05FE}"/>
    <cellStyle name="Valuta 2" xfId="4" xr:uid="{7FA65964-A754-48C8-96B6-98C3F31AFD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IREZIONE%20AMMINISTRATIVA/DOCUMENTI/ASSESTATO_VARIAZIONE%202022/preventiv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IENNALE ENTRATE"/>
      <sheetName val="TRIENNALE USCITE"/>
      <sheetName val="risultato_amministrazione_2021"/>
      <sheetName val="Quadro Generale Riassuntivo Pre"/>
      <sheetName val="D_USCITE"/>
      <sheetName val="D_ENTRATE"/>
      <sheetName val="G_ENTRATE"/>
      <sheetName val="G_USCITE"/>
      <sheetName val="Foglio1"/>
    </sheetNames>
    <sheetDataSet>
      <sheetData sheetId="0"/>
      <sheetData sheetId="1"/>
      <sheetData sheetId="2"/>
      <sheetData sheetId="3"/>
      <sheetData sheetId="4">
        <row r="33">
          <cell r="D33">
            <v>0</v>
          </cell>
        </row>
      </sheetData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B336B-B4A6-49DF-BDCE-FE3564F6FB76}">
  <dimension ref="A1:N54"/>
  <sheetViews>
    <sheetView showGridLines="0" zoomScale="150" zoomScaleNormal="150" workbookViewId="0">
      <pane ySplit="6" topLeftCell="A33" activePane="bottomLeft" state="frozenSplit"/>
      <selection pane="bottomLeft" activeCell="B9" sqref="B9:H9"/>
    </sheetView>
  </sheetViews>
  <sheetFormatPr defaultRowHeight="12.75" x14ac:dyDescent="0.2"/>
  <cols>
    <col min="1" max="1" width="9.7109375" style="29" customWidth="1"/>
    <col min="2" max="2" width="37.85546875" style="29" customWidth="1"/>
    <col min="3" max="3" width="3.85546875" style="29" customWidth="1"/>
    <col min="4" max="4" width="13.85546875" style="29" bestFit="1" customWidth="1"/>
    <col min="5" max="5" width="16.140625" style="29" customWidth="1"/>
    <col min="6" max="6" width="10.28515625" style="29" customWidth="1"/>
    <col min="7" max="7" width="4.85546875" style="29" customWidth="1"/>
    <col min="8" max="8" width="16.140625" style="29" hidden="1" customWidth="1"/>
    <col min="9" max="9" width="15.140625" style="29" hidden="1" customWidth="1"/>
    <col min="10" max="10" width="10.140625" style="29" hidden="1" customWidth="1"/>
    <col min="11" max="11" width="13.28515625" style="29" hidden="1" customWidth="1"/>
    <col min="12" max="13" width="9.5703125" style="29" hidden="1" customWidth="1"/>
    <col min="14" max="14" width="14.85546875" style="29" bestFit="1" customWidth="1"/>
    <col min="15" max="256" width="9.140625" style="29"/>
    <col min="257" max="257" width="9.7109375" style="29" customWidth="1"/>
    <col min="258" max="258" width="37.85546875" style="29" customWidth="1"/>
    <col min="259" max="259" width="3.85546875" style="29" customWidth="1"/>
    <col min="260" max="260" width="12.85546875" style="29" bestFit="1" customWidth="1"/>
    <col min="261" max="261" width="10.7109375" style="29" customWidth="1"/>
    <col min="262" max="262" width="1.140625" style="29" customWidth="1"/>
    <col min="263" max="263" width="0.85546875" style="29" customWidth="1"/>
    <col min="264" max="264" width="15.140625" style="29" bestFit="1" customWidth="1"/>
    <col min="265" max="269" width="0" style="29" hidden="1" customWidth="1"/>
    <col min="270" max="512" width="9.140625" style="29"/>
    <col min="513" max="513" width="9.7109375" style="29" customWidth="1"/>
    <col min="514" max="514" width="37.85546875" style="29" customWidth="1"/>
    <col min="515" max="515" width="3.85546875" style="29" customWidth="1"/>
    <col min="516" max="516" width="12.85546875" style="29" bestFit="1" customWidth="1"/>
    <col min="517" max="517" width="10.7109375" style="29" customWidth="1"/>
    <col min="518" max="518" width="1.140625" style="29" customWidth="1"/>
    <col min="519" max="519" width="0.85546875" style="29" customWidth="1"/>
    <col min="520" max="520" width="15.140625" style="29" bestFit="1" customWidth="1"/>
    <col min="521" max="525" width="0" style="29" hidden="1" customWidth="1"/>
    <col min="526" max="768" width="9.140625" style="29"/>
    <col min="769" max="769" width="9.7109375" style="29" customWidth="1"/>
    <col min="770" max="770" width="37.85546875" style="29" customWidth="1"/>
    <col min="771" max="771" width="3.85546875" style="29" customWidth="1"/>
    <col min="772" max="772" width="12.85546875" style="29" bestFit="1" customWidth="1"/>
    <col min="773" max="773" width="10.7109375" style="29" customWidth="1"/>
    <col min="774" max="774" width="1.140625" style="29" customWidth="1"/>
    <col min="775" max="775" width="0.85546875" style="29" customWidth="1"/>
    <col min="776" max="776" width="15.140625" style="29" bestFit="1" customWidth="1"/>
    <col min="777" max="781" width="0" style="29" hidden="1" customWidth="1"/>
    <col min="782" max="1024" width="9.140625" style="29"/>
    <col min="1025" max="1025" width="9.7109375" style="29" customWidth="1"/>
    <col min="1026" max="1026" width="37.85546875" style="29" customWidth="1"/>
    <col min="1027" max="1027" width="3.85546875" style="29" customWidth="1"/>
    <col min="1028" max="1028" width="12.85546875" style="29" bestFit="1" customWidth="1"/>
    <col min="1029" max="1029" width="10.7109375" style="29" customWidth="1"/>
    <col min="1030" max="1030" width="1.140625" style="29" customWidth="1"/>
    <col min="1031" max="1031" width="0.85546875" style="29" customWidth="1"/>
    <col min="1032" max="1032" width="15.140625" style="29" bestFit="1" customWidth="1"/>
    <col min="1033" max="1037" width="0" style="29" hidden="1" customWidth="1"/>
    <col min="1038" max="1280" width="9.140625" style="29"/>
    <col min="1281" max="1281" width="9.7109375" style="29" customWidth="1"/>
    <col min="1282" max="1282" width="37.85546875" style="29" customWidth="1"/>
    <col min="1283" max="1283" width="3.85546875" style="29" customWidth="1"/>
    <col min="1284" max="1284" width="12.85546875" style="29" bestFit="1" customWidth="1"/>
    <col min="1285" max="1285" width="10.7109375" style="29" customWidth="1"/>
    <col min="1286" max="1286" width="1.140625" style="29" customWidth="1"/>
    <col min="1287" max="1287" width="0.85546875" style="29" customWidth="1"/>
    <col min="1288" max="1288" width="15.140625" style="29" bestFit="1" customWidth="1"/>
    <col min="1289" max="1293" width="0" style="29" hidden="1" customWidth="1"/>
    <col min="1294" max="1536" width="9.140625" style="29"/>
    <col min="1537" max="1537" width="9.7109375" style="29" customWidth="1"/>
    <col min="1538" max="1538" width="37.85546875" style="29" customWidth="1"/>
    <col min="1539" max="1539" width="3.85546875" style="29" customWidth="1"/>
    <col min="1540" max="1540" width="12.85546875" style="29" bestFit="1" customWidth="1"/>
    <col min="1541" max="1541" width="10.7109375" style="29" customWidth="1"/>
    <col min="1542" max="1542" width="1.140625" style="29" customWidth="1"/>
    <col min="1543" max="1543" width="0.85546875" style="29" customWidth="1"/>
    <col min="1544" max="1544" width="15.140625" style="29" bestFit="1" customWidth="1"/>
    <col min="1545" max="1549" width="0" style="29" hidden="1" customWidth="1"/>
    <col min="1550" max="1792" width="9.140625" style="29"/>
    <col min="1793" max="1793" width="9.7109375" style="29" customWidth="1"/>
    <col min="1794" max="1794" width="37.85546875" style="29" customWidth="1"/>
    <col min="1795" max="1795" width="3.85546875" style="29" customWidth="1"/>
    <col min="1796" max="1796" width="12.85546875" style="29" bestFit="1" customWidth="1"/>
    <col min="1797" max="1797" width="10.7109375" style="29" customWidth="1"/>
    <col min="1798" max="1798" width="1.140625" style="29" customWidth="1"/>
    <col min="1799" max="1799" width="0.85546875" style="29" customWidth="1"/>
    <col min="1800" max="1800" width="15.140625" style="29" bestFit="1" customWidth="1"/>
    <col min="1801" max="1805" width="0" style="29" hidden="1" customWidth="1"/>
    <col min="1806" max="2048" width="9.140625" style="29"/>
    <col min="2049" max="2049" width="9.7109375" style="29" customWidth="1"/>
    <col min="2050" max="2050" width="37.85546875" style="29" customWidth="1"/>
    <col min="2051" max="2051" width="3.85546875" style="29" customWidth="1"/>
    <col min="2052" max="2052" width="12.85546875" style="29" bestFit="1" customWidth="1"/>
    <col min="2053" max="2053" width="10.7109375" style="29" customWidth="1"/>
    <col min="2054" max="2054" width="1.140625" style="29" customWidth="1"/>
    <col min="2055" max="2055" width="0.85546875" style="29" customWidth="1"/>
    <col min="2056" max="2056" width="15.140625" style="29" bestFit="1" customWidth="1"/>
    <col min="2057" max="2061" width="0" style="29" hidden="1" customWidth="1"/>
    <col min="2062" max="2304" width="9.140625" style="29"/>
    <col min="2305" max="2305" width="9.7109375" style="29" customWidth="1"/>
    <col min="2306" max="2306" width="37.85546875" style="29" customWidth="1"/>
    <col min="2307" max="2307" width="3.85546875" style="29" customWidth="1"/>
    <col min="2308" max="2308" width="12.85546875" style="29" bestFit="1" customWidth="1"/>
    <col min="2309" max="2309" width="10.7109375" style="29" customWidth="1"/>
    <col min="2310" max="2310" width="1.140625" style="29" customWidth="1"/>
    <col min="2311" max="2311" width="0.85546875" style="29" customWidth="1"/>
    <col min="2312" max="2312" width="15.140625" style="29" bestFit="1" customWidth="1"/>
    <col min="2313" max="2317" width="0" style="29" hidden="1" customWidth="1"/>
    <col min="2318" max="2560" width="9.140625" style="29"/>
    <col min="2561" max="2561" width="9.7109375" style="29" customWidth="1"/>
    <col min="2562" max="2562" width="37.85546875" style="29" customWidth="1"/>
    <col min="2563" max="2563" width="3.85546875" style="29" customWidth="1"/>
    <col min="2564" max="2564" width="12.85546875" style="29" bestFit="1" customWidth="1"/>
    <col min="2565" max="2565" width="10.7109375" style="29" customWidth="1"/>
    <col min="2566" max="2566" width="1.140625" style="29" customWidth="1"/>
    <col min="2567" max="2567" width="0.85546875" style="29" customWidth="1"/>
    <col min="2568" max="2568" width="15.140625" style="29" bestFit="1" customWidth="1"/>
    <col min="2569" max="2573" width="0" style="29" hidden="1" customWidth="1"/>
    <col min="2574" max="2816" width="9.140625" style="29"/>
    <col min="2817" max="2817" width="9.7109375" style="29" customWidth="1"/>
    <col min="2818" max="2818" width="37.85546875" style="29" customWidth="1"/>
    <col min="2819" max="2819" width="3.85546875" style="29" customWidth="1"/>
    <col min="2820" max="2820" width="12.85546875" style="29" bestFit="1" customWidth="1"/>
    <col min="2821" max="2821" width="10.7109375" style="29" customWidth="1"/>
    <col min="2822" max="2822" width="1.140625" style="29" customWidth="1"/>
    <col min="2823" max="2823" width="0.85546875" style="29" customWidth="1"/>
    <col min="2824" max="2824" width="15.140625" style="29" bestFit="1" customWidth="1"/>
    <col min="2825" max="2829" width="0" style="29" hidden="1" customWidth="1"/>
    <col min="2830" max="3072" width="9.140625" style="29"/>
    <col min="3073" max="3073" width="9.7109375" style="29" customWidth="1"/>
    <col min="3074" max="3074" width="37.85546875" style="29" customWidth="1"/>
    <col min="3075" max="3075" width="3.85546875" style="29" customWidth="1"/>
    <col min="3076" max="3076" width="12.85546875" style="29" bestFit="1" customWidth="1"/>
    <col min="3077" max="3077" width="10.7109375" style="29" customWidth="1"/>
    <col min="3078" max="3078" width="1.140625" style="29" customWidth="1"/>
    <col min="3079" max="3079" width="0.85546875" style="29" customWidth="1"/>
    <col min="3080" max="3080" width="15.140625" style="29" bestFit="1" customWidth="1"/>
    <col min="3081" max="3085" width="0" style="29" hidden="1" customWidth="1"/>
    <col min="3086" max="3328" width="9.140625" style="29"/>
    <col min="3329" max="3329" width="9.7109375" style="29" customWidth="1"/>
    <col min="3330" max="3330" width="37.85546875" style="29" customWidth="1"/>
    <col min="3331" max="3331" width="3.85546875" style="29" customWidth="1"/>
    <col min="3332" max="3332" width="12.85546875" style="29" bestFit="1" customWidth="1"/>
    <col min="3333" max="3333" width="10.7109375" style="29" customWidth="1"/>
    <col min="3334" max="3334" width="1.140625" style="29" customWidth="1"/>
    <col min="3335" max="3335" width="0.85546875" style="29" customWidth="1"/>
    <col min="3336" max="3336" width="15.140625" style="29" bestFit="1" customWidth="1"/>
    <col min="3337" max="3341" width="0" style="29" hidden="1" customWidth="1"/>
    <col min="3342" max="3584" width="9.140625" style="29"/>
    <col min="3585" max="3585" width="9.7109375" style="29" customWidth="1"/>
    <col min="3586" max="3586" width="37.85546875" style="29" customWidth="1"/>
    <col min="3587" max="3587" width="3.85546875" style="29" customWidth="1"/>
    <col min="3588" max="3588" width="12.85546875" style="29" bestFit="1" customWidth="1"/>
    <col min="3589" max="3589" width="10.7109375" style="29" customWidth="1"/>
    <col min="3590" max="3590" width="1.140625" style="29" customWidth="1"/>
    <col min="3591" max="3591" width="0.85546875" style="29" customWidth="1"/>
    <col min="3592" max="3592" width="15.140625" style="29" bestFit="1" customWidth="1"/>
    <col min="3593" max="3597" width="0" style="29" hidden="1" customWidth="1"/>
    <col min="3598" max="3840" width="9.140625" style="29"/>
    <col min="3841" max="3841" width="9.7109375" style="29" customWidth="1"/>
    <col min="3842" max="3842" width="37.85546875" style="29" customWidth="1"/>
    <col min="3843" max="3843" width="3.85546875" style="29" customWidth="1"/>
    <col min="3844" max="3844" width="12.85546875" style="29" bestFit="1" customWidth="1"/>
    <col min="3845" max="3845" width="10.7109375" style="29" customWidth="1"/>
    <col min="3846" max="3846" width="1.140625" style="29" customWidth="1"/>
    <col min="3847" max="3847" width="0.85546875" style="29" customWidth="1"/>
    <col min="3848" max="3848" width="15.140625" style="29" bestFit="1" customWidth="1"/>
    <col min="3849" max="3853" width="0" style="29" hidden="1" customWidth="1"/>
    <col min="3854" max="4096" width="9.140625" style="29"/>
    <col min="4097" max="4097" width="9.7109375" style="29" customWidth="1"/>
    <col min="4098" max="4098" width="37.85546875" style="29" customWidth="1"/>
    <col min="4099" max="4099" width="3.85546875" style="29" customWidth="1"/>
    <col min="4100" max="4100" width="12.85546875" style="29" bestFit="1" customWidth="1"/>
    <col min="4101" max="4101" width="10.7109375" style="29" customWidth="1"/>
    <col min="4102" max="4102" width="1.140625" style="29" customWidth="1"/>
    <col min="4103" max="4103" width="0.85546875" style="29" customWidth="1"/>
    <col min="4104" max="4104" width="15.140625" style="29" bestFit="1" customWidth="1"/>
    <col min="4105" max="4109" width="0" style="29" hidden="1" customWidth="1"/>
    <col min="4110" max="4352" width="9.140625" style="29"/>
    <col min="4353" max="4353" width="9.7109375" style="29" customWidth="1"/>
    <col min="4354" max="4354" width="37.85546875" style="29" customWidth="1"/>
    <col min="4355" max="4355" width="3.85546875" style="29" customWidth="1"/>
    <col min="4356" max="4356" width="12.85546875" style="29" bestFit="1" customWidth="1"/>
    <col min="4357" max="4357" width="10.7109375" style="29" customWidth="1"/>
    <col min="4358" max="4358" width="1.140625" style="29" customWidth="1"/>
    <col min="4359" max="4359" width="0.85546875" style="29" customWidth="1"/>
    <col min="4360" max="4360" width="15.140625" style="29" bestFit="1" customWidth="1"/>
    <col min="4361" max="4365" width="0" style="29" hidden="1" customWidth="1"/>
    <col min="4366" max="4608" width="9.140625" style="29"/>
    <col min="4609" max="4609" width="9.7109375" style="29" customWidth="1"/>
    <col min="4610" max="4610" width="37.85546875" style="29" customWidth="1"/>
    <col min="4611" max="4611" width="3.85546875" style="29" customWidth="1"/>
    <col min="4612" max="4612" width="12.85546875" style="29" bestFit="1" customWidth="1"/>
    <col min="4613" max="4613" width="10.7109375" style="29" customWidth="1"/>
    <col min="4614" max="4614" width="1.140625" style="29" customWidth="1"/>
    <col min="4615" max="4615" width="0.85546875" style="29" customWidth="1"/>
    <col min="4616" max="4616" width="15.140625" style="29" bestFit="1" customWidth="1"/>
    <col min="4617" max="4621" width="0" style="29" hidden="1" customWidth="1"/>
    <col min="4622" max="4864" width="9.140625" style="29"/>
    <col min="4865" max="4865" width="9.7109375" style="29" customWidth="1"/>
    <col min="4866" max="4866" width="37.85546875" style="29" customWidth="1"/>
    <col min="4867" max="4867" width="3.85546875" style="29" customWidth="1"/>
    <col min="4868" max="4868" width="12.85546875" style="29" bestFit="1" customWidth="1"/>
    <col min="4869" max="4869" width="10.7109375" style="29" customWidth="1"/>
    <col min="4870" max="4870" width="1.140625" style="29" customWidth="1"/>
    <col min="4871" max="4871" width="0.85546875" style="29" customWidth="1"/>
    <col min="4872" max="4872" width="15.140625" style="29" bestFit="1" customWidth="1"/>
    <col min="4873" max="4877" width="0" style="29" hidden="1" customWidth="1"/>
    <col min="4878" max="5120" width="9.140625" style="29"/>
    <col min="5121" max="5121" width="9.7109375" style="29" customWidth="1"/>
    <col min="5122" max="5122" width="37.85546875" style="29" customWidth="1"/>
    <col min="5123" max="5123" width="3.85546875" style="29" customWidth="1"/>
    <col min="5124" max="5124" width="12.85546875" style="29" bestFit="1" customWidth="1"/>
    <col min="5125" max="5125" width="10.7109375" style="29" customWidth="1"/>
    <col min="5126" max="5126" width="1.140625" style="29" customWidth="1"/>
    <col min="5127" max="5127" width="0.85546875" style="29" customWidth="1"/>
    <col min="5128" max="5128" width="15.140625" style="29" bestFit="1" customWidth="1"/>
    <col min="5129" max="5133" width="0" style="29" hidden="1" customWidth="1"/>
    <col min="5134" max="5376" width="9.140625" style="29"/>
    <col min="5377" max="5377" width="9.7109375" style="29" customWidth="1"/>
    <col min="5378" max="5378" width="37.85546875" style="29" customWidth="1"/>
    <col min="5379" max="5379" width="3.85546875" style="29" customWidth="1"/>
    <col min="5380" max="5380" width="12.85546875" style="29" bestFit="1" customWidth="1"/>
    <col min="5381" max="5381" width="10.7109375" style="29" customWidth="1"/>
    <col min="5382" max="5382" width="1.140625" style="29" customWidth="1"/>
    <col min="5383" max="5383" width="0.85546875" style="29" customWidth="1"/>
    <col min="5384" max="5384" width="15.140625" style="29" bestFit="1" customWidth="1"/>
    <col min="5385" max="5389" width="0" style="29" hidden="1" customWidth="1"/>
    <col min="5390" max="5632" width="9.140625" style="29"/>
    <col min="5633" max="5633" width="9.7109375" style="29" customWidth="1"/>
    <col min="5634" max="5634" width="37.85546875" style="29" customWidth="1"/>
    <col min="5635" max="5635" width="3.85546875" style="29" customWidth="1"/>
    <col min="5636" max="5636" width="12.85546875" style="29" bestFit="1" customWidth="1"/>
    <col min="5637" max="5637" width="10.7109375" style="29" customWidth="1"/>
    <col min="5638" max="5638" width="1.140625" style="29" customWidth="1"/>
    <col min="5639" max="5639" width="0.85546875" style="29" customWidth="1"/>
    <col min="5640" max="5640" width="15.140625" style="29" bestFit="1" customWidth="1"/>
    <col min="5641" max="5645" width="0" style="29" hidden="1" customWidth="1"/>
    <col min="5646" max="5888" width="9.140625" style="29"/>
    <col min="5889" max="5889" width="9.7109375" style="29" customWidth="1"/>
    <col min="5890" max="5890" width="37.85546875" style="29" customWidth="1"/>
    <col min="5891" max="5891" width="3.85546875" style="29" customWidth="1"/>
    <col min="5892" max="5892" width="12.85546875" style="29" bestFit="1" customWidth="1"/>
    <col min="5893" max="5893" width="10.7109375" style="29" customWidth="1"/>
    <col min="5894" max="5894" width="1.140625" style="29" customWidth="1"/>
    <col min="5895" max="5895" width="0.85546875" style="29" customWidth="1"/>
    <col min="5896" max="5896" width="15.140625" style="29" bestFit="1" customWidth="1"/>
    <col min="5897" max="5901" width="0" style="29" hidden="1" customWidth="1"/>
    <col min="5902" max="6144" width="9.140625" style="29"/>
    <col min="6145" max="6145" width="9.7109375" style="29" customWidth="1"/>
    <col min="6146" max="6146" width="37.85546875" style="29" customWidth="1"/>
    <col min="6147" max="6147" width="3.85546875" style="29" customWidth="1"/>
    <col min="6148" max="6148" width="12.85546875" style="29" bestFit="1" customWidth="1"/>
    <col min="6149" max="6149" width="10.7109375" style="29" customWidth="1"/>
    <col min="6150" max="6150" width="1.140625" style="29" customWidth="1"/>
    <col min="6151" max="6151" width="0.85546875" style="29" customWidth="1"/>
    <col min="6152" max="6152" width="15.140625" style="29" bestFit="1" customWidth="1"/>
    <col min="6153" max="6157" width="0" style="29" hidden="1" customWidth="1"/>
    <col min="6158" max="6400" width="9.140625" style="29"/>
    <col min="6401" max="6401" width="9.7109375" style="29" customWidth="1"/>
    <col min="6402" max="6402" width="37.85546875" style="29" customWidth="1"/>
    <col min="6403" max="6403" width="3.85546875" style="29" customWidth="1"/>
    <col min="6404" max="6404" width="12.85546875" style="29" bestFit="1" customWidth="1"/>
    <col min="6405" max="6405" width="10.7109375" style="29" customWidth="1"/>
    <col min="6406" max="6406" width="1.140625" style="29" customWidth="1"/>
    <col min="6407" max="6407" width="0.85546875" style="29" customWidth="1"/>
    <col min="6408" max="6408" width="15.140625" style="29" bestFit="1" customWidth="1"/>
    <col min="6409" max="6413" width="0" style="29" hidden="1" customWidth="1"/>
    <col min="6414" max="6656" width="9.140625" style="29"/>
    <col min="6657" max="6657" width="9.7109375" style="29" customWidth="1"/>
    <col min="6658" max="6658" width="37.85546875" style="29" customWidth="1"/>
    <col min="6659" max="6659" width="3.85546875" style="29" customWidth="1"/>
    <col min="6660" max="6660" width="12.85546875" style="29" bestFit="1" customWidth="1"/>
    <col min="6661" max="6661" width="10.7109375" style="29" customWidth="1"/>
    <col min="6662" max="6662" width="1.140625" style="29" customWidth="1"/>
    <col min="6663" max="6663" width="0.85546875" style="29" customWidth="1"/>
    <col min="6664" max="6664" width="15.140625" style="29" bestFit="1" customWidth="1"/>
    <col min="6665" max="6669" width="0" style="29" hidden="1" customWidth="1"/>
    <col min="6670" max="6912" width="9.140625" style="29"/>
    <col min="6913" max="6913" width="9.7109375" style="29" customWidth="1"/>
    <col min="6914" max="6914" width="37.85546875" style="29" customWidth="1"/>
    <col min="6915" max="6915" width="3.85546875" style="29" customWidth="1"/>
    <col min="6916" max="6916" width="12.85546875" style="29" bestFit="1" customWidth="1"/>
    <col min="6917" max="6917" width="10.7109375" style="29" customWidth="1"/>
    <col min="6918" max="6918" width="1.140625" style="29" customWidth="1"/>
    <col min="6919" max="6919" width="0.85546875" style="29" customWidth="1"/>
    <col min="6920" max="6920" width="15.140625" style="29" bestFit="1" customWidth="1"/>
    <col min="6921" max="6925" width="0" style="29" hidden="1" customWidth="1"/>
    <col min="6926" max="7168" width="9.140625" style="29"/>
    <col min="7169" max="7169" width="9.7109375" style="29" customWidth="1"/>
    <col min="7170" max="7170" width="37.85546875" style="29" customWidth="1"/>
    <col min="7171" max="7171" width="3.85546875" style="29" customWidth="1"/>
    <col min="7172" max="7172" width="12.85546875" style="29" bestFit="1" customWidth="1"/>
    <col min="7173" max="7173" width="10.7109375" style="29" customWidth="1"/>
    <col min="7174" max="7174" width="1.140625" style="29" customWidth="1"/>
    <col min="7175" max="7175" width="0.85546875" style="29" customWidth="1"/>
    <col min="7176" max="7176" width="15.140625" style="29" bestFit="1" customWidth="1"/>
    <col min="7177" max="7181" width="0" style="29" hidden="1" customWidth="1"/>
    <col min="7182" max="7424" width="9.140625" style="29"/>
    <col min="7425" max="7425" width="9.7109375" style="29" customWidth="1"/>
    <col min="7426" max="7426" width="37.85546875" style="29" customWidth="1"/>
    <col min="7427" max="7427" width="3.85546875" style="29" customWidth="1"/>
    <col min="7428" max="7428" width="12.85546875" style="29" bestFit="1" customWidth="1"/>
    <col min="7429" max="7429" width="10.7109375" style="29" customWidth="1"/>
    <col min="7430" max="7430" width="1.140625" style="29" customWidth="1"/>
    <col min="7431" max="7431" width="0.85546875" style="29" customWidth="1"/>
    <col min="7432" max="7432" width="15.140625" style="29" bestFit="1" customWidth="1"/>
    <col min="7433" max="7437" width="0" style="29" hidden="1" customWidth="1"/>
    <col min="7438" max="7680" width="9.140625" style="29"/>
    <col min="7681" max="7681" width="9.7109375" style="29" customWidth="1"/>
    <col min="7682" max="7682" width="37.85546875" style="29" customWidth="1"/>
    <col min="7683" max="7683" width="3.85546875" style="29" customWidth="1"/>
    <col min="7684" max="7684" width="12.85546875" style="29" bestFit="1" customWidth="1"/>
    <col min="7685" max="7685" width="10.7109375" style="29" customWidth="1"/>
    <col min="7686" max="7686" width="1.140625" style="29" customWidth="1"/>
    <col min="7687" max="7687" width="0.85546875" style="29" customWidth="1"/>
    <col min="7688" max="7688" width="15.140625" style="29" bestFit="1" customWidth="1"/>
    <col min="7689" max="7693" width="0" style="29" hidden="1" customWidth="1"/>
    <col min="7694" max="7936" width="9.140625" style="29"/>
    <col min="7937" max="7937" width="9.7109375" style="29" customWidth="1"/>
    <col min="7938" max="7938" width="37.85546875" style="29" customWidth="1"/>
    <col min="7939" max="7939" width="3.85546875" style="29" customWidth="1"/>
    <col min="7940" max="7940" width="12.85546875" style="29" bestFit="1" customWidth="1"/>
    <col min="7941" max="7941" width="10.7109375" style="29" customWidth="1"/>
    <col min="7942" max="7942" width="1.140625" style="29" customWidth="1"/>
    <col min="7943" max="7943" width="0.85546875" style="29" customWidth="1"/>
    <col min="7944" max="7944" width="15.140625" style="29" bestFit="1" customWidth="1"/>
    <col min="7945" max="7949" width="0" style="29" hidden="1" customWidth="1"/>
    <col min="7950" max="8192" width="9.140625" style="29"/>
    <col min="8193" max="8193" width="9.7109375" style="29" customWidth="1"/>
    <col min="8194" max="8194" width="37.85546875" style="29" customWidth="1"/>
    <col min="8195" max="8195" width="3.85546875" style="29" customWidth="1"/>
    <col min="8196" max="8196" width="12.85546875" style="29" bestFit="1" customWidth="1"/>
    <col min="8197" max="8197" width="10.7109375" style="29" customWidth="1"/>
    <col min="8198" max="8198" width="1.140625" style="29" customWidth="1"/>
    <col min="8199" max="8199" width="0.85546875" style="29" customWidth="1"/>
    <col min="8200" max="8200" width="15.140625" style="29" bestFit="1" customWidth="1"/>
    <col min="8201" max="8205" width="0" style="29" hidden="1" customWidth="1"/>
    <col min="8206" max="8448" width="9.140625" style="29"/>
    <col min="8449" max="8449" width="9.7109375" style="29" customWidth="1"/>
    <col min="8450" max="8450" width="37.85546875" style="29" customWidth="1"/>
    <col min="8451" max="8451" width="3.85546875" style="29" customWidth="1"/>
    <col min="8452" max="8452" width="12.85546875" style="29" bestFit="1" customWidth="1"/>
    <col min="8453" max="8453" width="10.7109375" style="29" customWidth="1"/>
    <col min="8454" max="8454" width="1.140625" style="29" customWidth="1"/>
    <col min="8455" max="8455" width="0.85546875" style="29" customWidth="1"/>
    <col min="8456" max="8456" width="15.140625" style="29" bestFit="1" customWidth="1"/>
    <col min="8457" max="8461" width="0" style="29" hidden="1" customWidth="1"/>
    <col min="8462" max="8704" width="9.140625" style="29"/>
    <col min="8705" max="8705" width="9.7109375" style="29" customWidth="1"/>
    <col min="8706" max="8706" width="37.85546875" style="29" customWidth="1"/>
    <col min="8707" max="8707" width="3.85546875" style="29" customWidth="1"/>
    <col min="8708" max="8708" width="12.85546875" style="29" bestFit="1" customWidth="1"/>
    <col min="8709" max="8709" width="10.7109375" style="29" customWidth="1"/>
    <col min="8710" max="8710" width="1.140625" style="29" customWidth="1"/>
    <col min="8711" max="8711" width="0.85546875" style="29" customWidth="1"/>
    <col min="8712" max="8712" width="15.140625" style="29" bestFit="1" customWidth="1"/>
    <col min="8713" max="8717" width="0" style="29" hidden="1" customWidth="1"/>
    <col min="8718" max="8960" width="9.140625" style="29"/>
    <col min="8961" max="8961" width="9.7109375" style="29" customWidth="1"/>
    <col min="8962" max="8962" width="37.85546875" style="29" customWidth="1"/>
    <col min="8963" max="8963" width="3.85546875" style="29" customWidth="1"/>
    <col min="8964" max="8964" width="12.85546875" style="29" bestFit="1" customWidth="1"/>
    <col min="8965" max="8965" width="10.7109375" style="29" customWidth="1"/>
    <col min="8966" max="8966" width="1.140625" style="29" customWidth="1"/>
    <col min="8967" max="8967" width="0.85546875" style="29" customWidth="1"/>
    <col min="8968" max="8968" width="15.140625" style="29" bestFit="1" customWidth="1"/>
    <col min="8969" max="8973" width="0" style="29" hidden="1" customWidth="1"/>
    <col min="8974" max="9216" width="9.140625" style="29"/>
    <col min="9217" max="9217" width="9.7109375" style="29" customWidth="1"/>
    <col min="9218" max="9218" width="37.85546875" style="29" customWidth="1"/>
    <col min="9219" max="9219" width="3.85546875" style="29" customWidth="1"/>
    <col min="9220" max="9220" width="12.85546875" style="29" bestFit="1" customWidth="1"/>
    <col min="9221" max="9221" width="10.7109375" style="29" customWidth="1"/>
    <col min="9222" max="9222" width="1.140625" style="29" customWidth="1"/>
    <col min="9223" max="9223" width="0.85546875" style="29" customWidth="1"/>
    <col min="9224" max="9224" width="15.140625" style="29" bestFit="1" customWidth="1"/>
    <col min="9225" max="9229" width="0" style="29" hidden="1" customWidth="1"/>
    <col min="9230" max="9472" width="9.140625" style="29"/>
    <col min="9473" max="9473" width="9.7109375" style="29" customWidth="1"/>
    <col min="9474" max="9474" width="37.85546875" style="29" customWidth="1"/>
    <col min="9475" max="9475" width="3.85546875" style="29" customWidth="1"/>
    <col min="9476" max="9476" width="12.85546875" style="29" bestFit="1" customWidth="1"/>
    <col min="9477" max="9477" width="10.7109375" style="29" customWidth="1"/>
    <col min="9478" max="9478" width="1.140625" style="29" customWidth="1"/>
    <col min="9479" max="9479" width="0.85546875" style="29" customWidth="1"/>
    <col min="9480" max="9480" width="15.140625" style="29" bestFit="1" customWidth="1"/>
    <col min="9481" max="9485" width="0" style="29" hidden="1" customWidth="1"/>
    <col min="9486" max="9728" width="9.140625" style="29"/>
    <col min="9729" max="9729" width="9.7109375" style="29" customWidth="1"/>
    <col min="9730" max="9730" width="37.85546875" style="29" customWidth="1"/>
    <col min="9731" max="9731" width="3.85546875" style="29" customWidth="1"/>
    <col min="9732" max="9732" width="12.85546875" style="29" bestFit="1" customWidth="1"/>
    <col min="9733" max="9733" width="10.7109375" style="29" customWidth="1"/>
    <col min="9734" max="9734" width="1.140625" style="29" customWidth="1"/>
    <col min="9735" max="9735" width="0.85546875" style="29" customWidth="1"/>
    <col min="9736" max="9736" width="15.140625" style="29" bestFit="1" customWidth="1"/>
    <col min="9737" max="9741" width="0" style="29" hidden="1" customWidth="1"/>
    <col min="9742" max="9984" width="9.140625" style="29"/>
    <col min="9985" max="9985" width="9.7109375" style="29" customWidth="1"/>
    <col min="9986" max="9986" width="37.85546875" style="29" customWidth="1"/>
    <col min="9987" max="9987" width="3.85546875" style="29" customWidth="1"/>
    <col min="9988" max="9988" width="12.85546875" style="29" bestFit="1" customWidth="1"/>
    <col min="9989" max="9989" width="10.7109375" style="29" customWidth="1"/>
    <col min="9990" max="9990" width="1.140625" style="29" customWidth="1"/>
    <col min="9991" max="9991" width="0.85546875" style="29" customWidth="1"/>
    <col min="9992" max="9992" width="15.140625" style="29" bestFit="1" customWidth="1"/>
    <col min="9993" max="9997" width="0" style="29" hidden="1" customWidth="1"/>
    <col min="9998" max="10240" width="9.140625" style="29"/>
    <col min="10241" max="10241" width="9.7109375" style="29" customWidth="1"/>
    <col min="10242" max="10242" width="37.85546875" style="29" customWidth="1"/>
    <col min="10243" max="10243" width="3.85546875" style="29" customWidth="1"/>
    <col min="10244" max="10244" width="12.85546875" style="29" bestFit="1" customWidth="1"/>
    <col min="10245" max="10245" width="10.7109375" style="29" customWidth="1"/>
    <col min="10246" max="10246" width="1.140625" style="29" customWidth="1"/>
    <col min="10247" max="10247" width="0.85546875" style="29" customWidth="1"/>
    <col min="10248" max="10248" width="15.140625" style="29" bestFit="1" customWidth="1"/>
    <col min="10249" max="10253" width="0" style="29" hidden="1" customWidth="1"/>
    <col min="10254" max="10496" width="9.140625" style="29"/>
    <col min="10497" max="10497" width="9.7109375" style="29" customWidth="1"/>
    <col min="10498" max="10498" width="37.85546875" style="29" customWidth="1"/>
    <col min="10499" max="10499" width="3.85546875" style="29" customWidth="1"/>
    <col min="10500" max="10500" width="12.85546875" style="29" bestFit="1" customWidth="1"/>
    <col min="10501" max="10501" width="10.7109375" style="29" customWidth="1"/>
    <col min="10502" max="10502" width="1.140625" style="29" customWidth="1"/>
    <col min="10503" max="10503" width="0.85546875" style="29" customWidth="1"/>
    <col min="10504" max="10504" width="15.140625" style="29" bestFit="1" customWidth="1"/>
    <col min="10505" max="10509" width="0" style="29" hidden="1" customWidth="1"/>
    <col min="10510" max="10752" width="9.140625" style="29"/>
    <col min="10753" max="10753" width="9.7109375" style="29" customWidth="1"/>
    <col min="10754" max="10754" width="37.85546875" style="29" customWidth="1"/>
    <col min="10755" max="10755" width="3.85546875" style="29" customWidth="1"/>
    <col min="10756" max="10756" width="12.85546875" style="29" bestFit="1" customWidth="1"/>
    <col min="10757" max="10757" width="10.7109375" style="29" customWidth="1"/>
    <col min="10758" max="10758" width="1.140625" style="29" customWidth="1"/>
    <col min="10759" max="10759" width="0.85546875" style="29" customWidth="1"/>
    <col min="10760" max="10760" width="15.140625" style="29" bestFit="1" customWidth="1"/>
    <col min="10761" max="10765" width="0" style="29" hidden="1" customWidth="1"/>
    <col min="10766" max="11008" width="9.140625" style="29"/>
    <col min="11009" max="11009" width="9.7109375" style="29" customWidth="1"/>
    <col min="11010" max="11010" width="37.85546875" style="29" customWidth="1"/>
    <col min="11011" max="11011" width="3.85546875" style="29" customWidth="1"/>
    <col min="11012" max="11012" width="12.85546875" style="29" bestFit="1" customWidth="1"/>
    <col min="11013" max="11013" width="10.7109375" style="29" customWidth="1"/>
    <col min="11014" max="11014" width="1.140625" style="29" customWidth="1"/>
    <col min="11015" max="11015" width="0.85546875" style="29" customWidth="1"/>
    <col min="11016" max="11016" width="15.140625" style="29" bestFit="1" customWidth="1"/>
    <col min="11017" max="11021" width="0" style="29" hidden="1" customWidth="1"/>
    <col min="11022" max="11264" width="9.140625" style="29"/>
    <col min="11265" max="11265" width="9.7109375" style="29" customWidth="1"/>
    <col min="11266" max="11266" width="37.85546875" style="29" customWidth="1"/>
    <col min="11267" max="11267" width="3.85546875" style="29" customWidth="1"/>
    <col min="11268" max="11268" width="12.85546875" style="29" bestFit="1" customWidth="1"/>
    <col min="11269" max="11269" width="10.7109375" style="29" customWidth="1"/>
    <col min="11270" max="11270" width="1.140625" style="29" customWidth="1"/>
    <col min="11271" max="11271" width="0.85546875" style="29" customWidth="1"/>
    <col min="11272" max="11272" width="15.140625" style="29" bestFit="1" customWidth="1"/>
    <col min="11273" max="11277" width="0" style="29" hidden="1" customWidth="1"/>
    <col min="11278" max="11520" width="9.140625" style="29"/>
    <col min="11521" max="11521" width="9.7109375" style="29" customWidth="1"/>
    <col min="11522" max="11522" width="37.85546875" style="29" customWidth="1"/>
    <col min="11523" max="11523" width="3.85546875" style="29" customWidth="1"/>
    <col min="11524" max="11524" width="12.85546875" style="29" bestFit="1" customWidth="1"/>
    <col min="11525" max="11525" width="10.7109375" style="29" customWidth="1"/>
    <col min="11526" max="11526" width="1.140625" style="29" customWidth="1"/>
    <col min="11527" max="11527" width="0.85546875" style="29" customWidth="1"/>
    <col min="11528" max="11528" width="15.140625" style="29" bestFit="1" customWidth="1"/>
    <col min="11529" max="11533" width="0" style="29" hidden="1" customWidth="1"/>
    <col min="11534" max="11776" width="9.140625" style="29"/>
    <col min="11777" max="11777" width="9.7109375" style="29" customWidth="1"/>
    <col min="11778" max="11778" width="37.85546875" style="29" customWidth="1"/>
    <col min="11779" max="11779" width="3.85546875" style="29" customWidth="1"/>
    <col min="11780" max="11780" width="12.85546875" style="29" bestFit="1" customWidth="1"/>
    <col min="11781" max="11781" width="10.7109375" style="29" customWidth="1"/>
    <col min="11782" max="11782" width="1.140625" style="29" customWidth="1"/>
    <col min="11783" max="11783" width="0.85546875" style="29" customWidth="1"/>
    <col min="11784" max="11784" width="15.140625" style="29" bestFit="1" customWidth="1"/>
    <col min="11785" max="11789" width="0" style="29" hidden="1" customWidth="1"/>
    <col min="11790" max="12032" width="9.140625" style="29"/>
    <col min="12033" max="12033" width="9.7109375" style="29" customWidth="1"/>
    <col min="12034" max="12034" width="37.85546875" style="29" customWidth="1"/>
    <col min="12035" max="12035" width="3.85546875" style="29" customWidth="1"/>
    <col min="12036" max="12036" width="12.85546875" style="29" bestFit="1" customWidth="1"/>
    <col min="12037" max="12037" width="10.7109375" style="29" customWidth="1"/>
    <col min="12038" max="12038" width="1.140625" style="29" customWidth="1"/>
    <col min="12039" max="12039" width="0.85546875" style="29" customWidth="1"/>
    <col min="12040" max="12040" width="15.140625" style="29" bestFit="1" customWidth="1"/>
    <col min="12041" max="12045" width="0" style="29" hidden="1" customWidth="1"/>
    <col min="12046" max="12288" width="9.140625" style="29"/>
    <col min="12289" max="12289" width="9.7109375" style="29" customWidth="1"/>
    <col min="12290" max="12290" width="37.85546875" style="29" customWidth="1"/>
    <col min="12291" max="12291" width="3.85546875" style="29" customWidth="1"/>
    <col min="12292" max="12292" width="12.85546875" style="29" bestFit="1" customWidth="1"/>
    <col min="12293" max="12293" width="10.7109375" style="29" customWidth="1"/>
    <col min="12294" max="12294" width="1.140625" style="29" customWidth="1"/>
    <col min="12295" max="12295" width="0.85546875" style="29" customWidth="1"/>
    <col min="12296" max="12296" width="15.140625" style="29" bestFit="1" customWidth="1"/>
    <col min="12297" max="12301" width="0" style="29" hidden="1" customWidth="1"/>
    <col min="12302" max="12544" width="9.140625" style="29"/>
    <col min="12545" max="12545" width="9.7109375" style="29" customWidth="1"/>
    <col min="12546" max="12546" width="37.85546875" style="29" customWidth="1"/>
    <col min="12547" max="12547" width="3.85546875" style="29" customWidth="1"/>
    <col min="12548" max="12548" width="12.85546875" style="29" bestFit="1" customWidth="1"/>
    <col min="12549" max="12549" width="10.7109375" style="29" customWidth="1"/>
    <col min="12550" max="12550" width="1.140625" style="29" customWidth="1"/>
    <col min="12551" max="12551" width="0.85546875" style="29" customWidth="1"/>
    <col min="12552" max="12552" width="15.140625" style="29" bestFit="1" customWidth="1"/>
    <col min="12553" max="12557" width="0" style="29" hidden="1" customWidth="1"/>
    <col min="12558" max="12800" width="9.140625" style="29"/>
    <col min="12801" max="12801" width="9.7109375" style="29" customWidth="1"/>
    <col min="12802" max="12802" width="37.85546875" style="29" customWidth="1"/>
    <col min="12803" max="12803" width="3.85546875" style="29" customWidth="1"/>
    <col min="12804" max="12804" width="12.85546875" style="29" bestFit="1" customWidth="1"/>
    <col min="12805" max="12805" width="10.7109375" style="29" customWidth="1"/>
    <col min="12806" max="12806" width="1.140625" style="29" customWidth="1"/>
    <col min="12807" max="12807" width="0.85546875" style="29" customWidth="1"/>
    <col min="12808" max="12808" width="15.140625" style="29" bestFit="1" customWidth="1"/>
    <col min="12809" max="12813" width="0" style="29" hidden="1" customWidth="1"/>
    <col min="12814" max="13056" width="9.140625" style="29"/>
    <col min="13057" max="13057" width="9.7109375" style="29" customWidth="1"/>
    <col min="13058" max="13058" width="37.85546875" style="29" customWidth="1"/>
    <col min="13059" max="13059" width="3.85546875" style="29" customWidth="1"/>
    <col min="13060" max="13060" width="12.85546875" style="29" bestFit="1" customWidth="1"/>
    <col min="13061" max="13061" width="10.7109375" style="29" customWidth="1"/>
    <col min="13062" max="13062" width="1.140625" style="29" customWidth="1"/>
    <col min="13063" max="13063" width="0.85546875" style="29" customWidth="1"/>
    <col min="13064" max="13064" width="15.140625" style="29" bestFit="1" customWidth="1"/>
    <col min="13065" max="13069" width="0" style="29" hidden="1" customWidth="1"/>
    <col min="13070" max="13312" width="9.140625" style="29"/>
    <col min="13313" max="13313" width="9.7109375" style="29" customWidth="1"/>
    <col min="13314" max="13314" width="37.85546875" style="29" customWidth="1"/>
    <col min="13315" max="13315" width="3.85546875" style="29" customWidth="1"/>
    <col min="13316" max="13316" width="12.85546875" style="29" bestFit="1" customWidth="1"/>
    <col min="13317" max="13317" width="10.7109375" style="29" customWidth="1"/>
    <col min="13318" max="13318" width="1.140625" style="29" customWidth="1"/>
    <col min="13319" max="13319" width="0.85546875" style="29" customWidth="1"/>
    <col min="13320" max="13320" width="15.140625" style="29" bestFit="1" customWidth="1"/>
    <col min="13321" max="13325" width="0" style="29" hidden="1" customWidth="1"/>
    <col min="13326" max="13568" width="9.140625" style="29"/>
    <col min="13569" max="13569" width="9.7109375" style="29" customWidth="1"/>
    <col min="13570" max="13570" width="37.85546875" style="29" customWidth="1"/>
    <col min="13571" max="13571" width="3.85546875" style="29" customWidth="1"/>
    <col min="13572" max="13572" width="12.85546875" style="29" bestFit="1" customWidth="1"/>
    <col min="13573" max="13573" width="10.7109375" style="29" customWidth="1"/>
    <col min="13574" max="13574" width="1.140625" style="29" customWidth="1"/>
    <col min="13575" max="13575" width="0.85546875" style="29" customWidth="1"/>
    <col min="13576" max="13576" width="15.140625" style="29" bestFit="1" customWidth="1"/>
    <col min="13577" max="13581" width="0" style="29" hidden="1" customWidth="1"/>
    <col min="13582" max="13824" width="9.140625" style="29"/>
    <col min="13825" max="13825" width="9.7109375" style="29" customWidth="1"/>
    <col min="13826" max="13826" width="37.85546875" style="29" customWidth="1"/>
    <col min="13827" max="13827" width="3.85546875" style="29" customWidth="1"/>
    <col min="13828" max="13828" width="12.85546875" style="29" bestFit="1" customWidth="1"/>
    <col min="13829" max="13829" width="10.7109375" style="29" customWidth="1"/>
    <col min="13830" max="13830" width="1.140625" style="29" customWidth="1"/>
    <col min="13831" max="13831" width="0.85546875" style="29" customWidth="1"/>
    <col min="13832" max="13832" width="15.140625" style="29" bestFit="1" customWidth="1"/>
    <col min="13833" max="13837" width="0" style="29" hidden="1" customWidth="1"/>
    <col min="13838" max="14080" width="9.140625" style="29"/>
    <col min="14081" max="14081" width="9.7109375" style="29" customWidth="1"/>
    <col min="14082" max="14082" width="37.85546875" style="29" customWidth="1"/>
    <col min="14083" max="14083" width="3.85546875" style="29" customWidth="1"/>
    <col min="14084" max="14084" width="12.85546875" style="29" bestFit="1" customWidth="1"/>
    <col min="14085" max="14085" width="10.7109375" style="29" customWidth="1"/>
    <col min="14086" max="14086" width="1.140625" style="29" customWidth="1"/>
    <col min="14087" max="14087" width="0.85546875" style="29" customWidth="1"/>
    <col min="14088" max="14088" width="15.140625" style="29" bestFit="1" customWidth="1"/>
    <col min="14089" max="14093" width="0" style="29" hidden="1" customWidth="1"/>
    <col min="14094" max="14336" width="9.140625" style="29"/>
    <col min="14337" max="14337" width="9.7109375" style="29" customWidth="1"/>
    <col min="14338" max="14338" width="37.85546875" style="29" customWidth="1"/>
    <col min="14339" max="14339" width="3.85546875" style="29" customWidth="1"/>
    <col min="14340" max="14340" width="12.85546875" style="29" bestFit="1" customWidth="1"/>
    <col min="14341" max="14341" width="10.7109375" style="29" customWidth="1"/>
    <col min="14342" max="14342" width="1.140625" style="29" customWidth="1"/>
    <col min="14343" max="14343" width="0.85546875" style="29" customWidth="1"/>
    <col min="14344" max="14344" width="15.140625" style="29" bestFit="1" customWidth="1"/>
    <col min="14345" max="14349" width="0" style="29" hidden="1" customWidth="1"/>
    <col min="14350" max="14592" width="9.140625" style="29"/>
    <col min="14593" max="14593" width="9.7109375" style="29" customWidth="1"/>
    <col min="14594" max="14594" width="37.85546875" style="29" customWidth="1"/>
    <col min="14595" max="14595" width="3.85546875" style="29" customWidth="1"/>
    <col min="14596" max="14596" width="12.85546875" style="29" bestFit="1" customWidth="1"/>
    <col min="14597" max="14597" width="10.7109375" style="29" customWidth="1"/>
    <col min="14598" max="14598" width="1.140625" style="29" customWidth="1"/>
    <col min="14599" max="14599" width="0.85546875" style="29" customWidth="1"/>
    <col min="14600" max="14600" width="15.140625" style="29" bestFit="1" customWidth="1"/>
    <col min="14601" max="14605" width="0" style="29" hidden="1" customWidth="1"/>
    <col min="14606" max="14848" width="9.140625" style="29"/>
    <col min="14849" max="14849" width="9.7109375" style="29" customWidth="1"/>
    <col min="14850" max="14850" width="37.85546875" style="29" customWidth="1"/>
    <col min="14851" max="14851" width="3.85546875" style="29" customWidth="1"/>
    <col min="14852" max="14852" width="12.85546875" style="29" bestFit="1" customWidth="1"/>
    <col min="14853" max="14853" width="10.7109375" style="29" customWidth="1"/>
    <col min="14854" max="14854" width="1.140625" style="29" customWidth="1"/>
    <col min="14855" max="14855" width="0.85546875" style="29" customWidth="1"/>
    <col min="14856" max="14856" width="15.140625" style="29" bestFit="1" customWidth="1"/>
    <col min="14857" max="14861" width="0" style="29" hidden="1" customWidth="1"/>
    <col min="14862" max="15104" width="9.140625" style="29"/>
    <col min="15105" max="15105" width="9.7109375" style="29" customWidth="1"/>
    <col min="15106" max="15106" width="37.85546875" style="29" customWidth="1"/>
    <col min="15107" max="15107" width="3.85546875" style="29" customWidth="1"/>
    <col min="15108" max="15108" width="12.85546875" style="29" bestFit="1" customWidth="1"/>
    <col min="15109" max="15109" width="10.7109375" style="29" customWidth="1"/>
    <col min="15110" max="15110" width="1.140625" style="29" customWidth="1"/>
    <col min="15111" max="15111" width="0.85546875" style="29" customWidth="1"/>
    <col min="15112" max="15112" width="15.140625" style="29" bestFit="1" customWidth="1"/>
    <col min="15113" max="15117" width="0" style="29" hidden="1" customWidth="1"/>
    <col min="15118" max="15360" width="9.140625" style="29"/>
    <col min="15361" max="15361" width="9.7109375" style="29" customWidth="1"/>
    <col min="15362" max="15362" width="37.85546875" style="29" customWidth="1"/>
    <col min="15363" max="15363" width="3.85546875" style="29" customWidth="1"/>
    <col min="15364" max="15364" width="12.85546875" style="29" bestFit="1" customWidth="1"/>
    <col min="15365" max="15365" width="10.7109375" style="29" customWidth="1"/>
    <col min="15366" max="15366" width="1.140625" style="29" customWidth="1"/>
    <col min="15367" max="15367" width="0.85546875" style="29" customWidth="1"/>
    <col min="15368" max="15368" width="15.140625" style="29" bestFit="1" customWidth="1"/>
    <col min="15369" max="15373" width="0" style="29" hidden="1" customWidth="1"/>
    <col min="15374" max="15616" width="9.140625" style="29"/>
    <col min="15617" max="15617" width="9.7109375" style="29" customWidth="1"/>
    <col min="15618" max="15618" width="37.85546875" style="29" customWidth="1"/>
    <col min="15619" max="15619" width="3.85546875" style="29" customWidth="1"/>
    <col min="15620" max="15620" width="12.85546875" style="29" bestFit="1" customWidth="1"/>
    <col min="15621" max="15621" width="10.7109375" style="29" customWidth="1"/>
    <col min="15622" max="15622" width="1.140625" style="29" customWidth="1"/>
    <col min="15623" max="15623" width="0.85546875" style="29" customWidth="1"/>
    <col min="15624" max="15624" width="15.140625" style="29" bestFit="1" customWidth="1"/>
    <col min="15625" max="15629" width="0" style="29" hidden="1" customWidth="1"/>
    <col min="15630" max="15872" width="9.140625" style="29"/>
    <col min="15873" max="15873" width="9.7109375" style="29" customWidth="1"/>
    <col min="15874" max="15874" width="37.85546875" style="29" customWidth="1"/>
    <col min="15875" max="15875" width="3.85546875" style="29" customWidth="1"/>
    <col min="15876" max="15876" width="12.85546875" style="29" bestFit="1" customWidth="1"/>
    <col min="15877" max="15877" width="10.7109375" style="29" customWidth="1"/>
    <col min="15878" max="15878" width="1.140625" style="29" customWidth="1"/>
    <col min="15879" max="15879" width="0.85546875" style="29" customWidth="1"/>
    <col min="15880" max="15880" width="15.140625" style="29" bestFit="1" customWidth="1"/>
    <col min="15881" max="15885" width="0" style="29" hidden="1" customWidth="1"/>
    <col min="15886" max="16128" width="9.140625" style="29"/>
    <col min="16129" max="16129" width="9.7109375" style="29" customWidth="1"/>
    <col min="16130" max="16130" width="37.85546875" style="29" customWidth="1"/>
    <col min="16131" max="16131" width="3.85546875" style="29" customWidth="1"/>
    <col min="16132" max="16132" width="12.85546875" style="29" bestFit="1" customWidth="1"/>
    <col min="16133" max="16133" width="10.7109375" style="29" customWidth="1"/>
    <col min="16134" max="16134" width="1.140625" style="29" customWidth="1"/>
    <col min="16135" max="16135" width="0.85546875" style="29" customWidth="1"/>
    <col min="16136" max="16136" width="15.140625" style="29" bestFit="1" customWidth="1"/>
    <col min="16137" max="16141" width="0" style="29" hidden="1" customWidth="1"/>
    <col min="16142" max="16384" width="9.140625" style="29"/>
  </cols>
  <sheetData>
    <row r="1" spans="1:9" ht="21" customHeight="1" x14ac:dyDescent="0.2">
      <c r="A1" s="89" t="s">
        <v>80</v>
      </c>
      <c r="B1" s="90"/>
      <c r="C1" s="90"/>
      <c r="D1" s="90"/>
      <c r="E1" s="90"/>
      <c r="F1" s="90"/>
      <c r="G1" s="90"/>
      <c r="H1" s="90"/>
      <c r="I1" s="90"/>
    </row>
    <row r="2" spans="1:9" ht="0.95" customHeight="1" x14ac:dyDescent="0.2"/>
    <row r="3" spans="1:9" ht="17.100000000000001" customHeight="1" x14ac:dyDescent="0.2">
      <c r="A3" s="91" t="s">
        <v>628</v>
      </c>
      <c r="B3" s="90"/>
      <c r="C3" s="90"/>
      <c r="D3" s="90"/>
      <c r="E3" s="90"/>
      <c r="F3" s="90"/>
      <c r="G3" s="90"/>
      <c r="H3" s="90"/>
      <c r="I3" s="90"/>
    </row>
    <row r="4" spans="1:9" ht="2.1" customHeight="1" x14ac:dyDescent="0.2"/>
    <row r="5" spans="1:9" ht="16.899999999999999" customHeight="1" x14ac:dyDescent="0.2">
      <c r="D5" s="92" t="s">
        <v>160</v>
      </c>
      <c r="E5" s="90"/>
      <c r="F5" s="90"/>
      <c r="H5" s="92"/>
      <c r="I5" s="90"/>
    </row>
    <row r="6" spans="1:9" ht="409.6" hidden="1" customHeight="1" x14ac:dyDescent="0.2"/>
    <row r="7" spans="1:9" ht="11.45" customHeight="1" x14ac:dyDescent="0.2">
      <c r="A7" s="93" t="s">
        <v>77</v>
      </c>
      <c r="B7" s="94"/>
      <c r="C7" s="93"/>
      <c r="D7" s="94"/>
      <c r="E7" s="68"/>
      <c r="F7" s="93"/>
      <c r="G7" s="95"/>
      <c r="H7" s="94"/>
    </row>
    <row r="8" spans="1:9" ht="22.7" customHeight="1" x14ac:dyDescent="0.2">
      <c r="A8" s="69" t="s">
        <v>76</v>
      </c>
      <c r="B8" s="69" t="s">
        <v>75</v>
      </c>
      <c r="C8" s="96" t="s">
        <v>644</v>
      </c>
      <c r="D8" s="94"/>
      <c r="E8" s="70" t="s">
        <v>629</v>
      </c>
      <c r="F8" s="96" t="s">
        <v>638</v>
      </c>
      <c r="G8" s="95"/>
      <c r="H8" s="94"/>
    </row>
    <row r="9" spans="1:9" ht="17.100000000000001" customHeight="1" x14ac:dyDescent="0.2">
      <c r="A9" s="71" t="s">
        <v>69</v>
      </c>
      <c r="B9" s="97" t="s">
        <v>68</v>
      </c>
      <c r="C9" s="95"/>
      <c r="D9" s="95"/>
      <c r="E9" s="95"/>
      <c r="F9" s="95"/>
      <c r="G9" s="95"/>
      <c r="H9" s="94"/>
    </row>
    <row r="10" spans="1:9" ht="17.100000000000001" customHeight="1" x14ac:dyDescent="0.2">
      <c r="A10" s="72" t="s">
        <v>164</v>
      </c>
      <c r="B10" s="98" t="s">
        <v>66</v>
      </c>
      <c r="C10" s="95"/>
      <c r="D10" s="95"/>
      <c r="E10" s="95"/>
      <c r="F10" s="95"/>
      <c r="G10" s="95"/>
      <c r="H10" s="94"/>
    </row>
    <row r="11" spans="1:9" ht="17.100000000000001" customHeight="1" x14ac:dyDescent="0.2">
      <c r="A11" s="73" t="s">
        <v>165</v>
      </c>
      <c r="B11" s="74" t="s">
        <v>64</v>
      </c>
      <c r="C11" s="99">
        <v>0</v>
      </c>
      <c r="D11" s="94"/>
      <c r="E11" s="75">
        <v>0</v>
      </c>
      <c r="F11" s="99">
        <v>0</v>
      </c>
      <c r="G11" s="95"/>
      <c r="H11" s="94"/>
    </row>
    <row r="12" spans="1:9" ht="17.100000000000001" customHeight="1" x14ac:dyDescent="0.2">
      <c r="A12" s="73" t="s">
        <v>169</v>
      </c>
      <c r="B12" s="74" t="s">
        <v>62</v>
      </c>
      <c r="C12" s="99">
        <f>D_ENTRATE!D11</f>
        <v>0</v>
      </c>
      <c r="D12" s="94"/>
      <c r="E12" s="75">
        <v>0</v>
      </c>
      <c r="F12" s="99">
        <v>0</v>
      </c>
      <c r="G12" s="95"/>
      <c r="H12" s="94"/>
    </row>
    <row r="13" spans="1:9" ht="17.100000000000001" customHeight="1" x14ac:dyDescent="0.2">
      <c r="A13" s="73" t="s">
        <v>173</v>
      </c>
      <c r="B13" s="74" t="s">
        <v>60</v>
      </c>
      <c r="C13" s="99">
        <v>0</v>
      </c>
      <c r="D13" s="94"/>
      <c r="E13" s="75">
        <v>0</v>
      </c>
      <c r="F13" s="99">
        <v>0</v>
      </c>
      <c r="G13" s="95"/>
      <c r="H13" s="94"/>
    </row>
    <row r="14" spans="1:9" ht="17.100000000000001" customHeight="1" x14ac:dyDescent="0.2">
      <c r="A14" s="73" t="s">
        <v>179</v>
      </c>
      <c r="B14" s="74" t="s">
        <v>58</v>
      </c>
      <c r="C14" s="99">
        <v>0</v>
      </c>
      <c r="D14" s="94"/>
      <c r="E14" s="75">
        <v>0</v>
      </c>
      <c r="F14" s="99">
        <v>0</v>
      </c>
      <c r="G14" s="95"/>
      <c r="H14" s="94"/>
    </row>
    <row r="15" spans="1:9" ht="11.45" customHeight="1" x14ac:dyDescent="0.2">
      <c r="A15" s="100" t="s">
        <v>187</v>
      </c>
      <c r="B15" s="94"/>
      <c r="C15" s="101">
        <v>0</v>
      </c>
      <c r="D15" s="94"/>
      <c r="E15" s="76">
        <v>0</v>
      </c>
      <c r="F15" s="101">
        <v>0</v>
      </c>
      <c r="G15" s="95"/>
      <c r="H15" s="94"/>
    </row>
    <row r="16" spans="1:9" ht="17.100000000000001" customHeight="1" x14ac:dyDescent="0.2">
      <c r="A16" s="72" t="s">
        <v>188</v>
      </c>
      <c r="B16" s="98" t="s">
        <v>55</v>
      </c>
      <c r="C16" s="95"/>
      <c r="D16" s="95"/>
      <c r="E16" s="95"/>
      <c r="F16" s="95"/>
      <c r="G16" s="95"/>
      <c r="H16" s="94"/>
    </row>
    <row r="17" spans="1:13" ht="17.100000000000001" customHeight="1" x14ac:dyDescent="0.2">
      <c r="A17" s="73" t="s">
        <v>189</v>
      </c>
      <c r="B17" s="74" t="s">
        <v>53</v>
      </c>
      <c r="C17" s="99">
        <f>D_ENTRATE!D16</f>
        <v>18613790</v>
      </c>
      <c r="D17" s="94"/>
      <c r="E17" s="75">
        <v>25000000</v>
      </c>
      <c r="F17" s="99">
        <v>25000000</v>
      </c>
      <c r="G17" s="95"/>
      <c r="H17" s="94"/>
    </row>
    <row r="18" spans="1:13" ht="17.100000000000001" customHeight="1" x14ac:dyDescent="0.2">
      <c r="A18" s="73" t="s">
        <v>203</v>
      </c>
      <c r="B18" s="74" t="s">
        <v>51</v>
      </c>
      <c r="C18" s="99">
        <v>0</v>
      </c>
      <c r="D18" s="94"/>
      <c r="E18" s="75">
        <v>0</v>
      </c>
      <c r="F18" s="99">
        <v>0</v>
      </c>
      <c r="G18" s="95"/>
      <c r="H18" s="94"/>
    </row>
    <row r="19" spans="1:13" ht="17.100000000000001" customHeight="1" x14ac:dyDescent="0.2">
      <c r="A19" s="73" t="s">
        <v>207</v>
      </c>
      <c r="B19" s="74" t="s">
        <v>49</v>
      </c>
      <c r="C19" s="99">
        <f>G_ENTRATE!F46</f>
        <v>1802525</v>
      </c>
      <c r="D19" s="94"/>
      <c r="E19" s="75">
        <v>3000000</v>
      </c>
      <c r="F19" s="99">
        <v>3000000</v>
      </c>
      <c r="G19" s="95"/>
      <c r="H19" s="94"/>
    </row>
    <row r="20" spans="1:13" ht="17.100000000000001" customHeight="1" x14ac:dyDescent="0.2">
      <c r="A20" s="73" t="s">
        <v>217</v>
      </c>
      <c r="B20" s="74" t="s">
        <v>47</v>
      </c>
      <c r="C20" s="99">
        <f>D_ENTRATE!D19</f>
        <v>15000</v>
      </c>
      <c r="D20" s="94"/>
      <c r="E20" s="75">
        <v>15000</v>
      </c>
      <c r="F20" s="99">
        <v>15000</v>
      </c>
      <c r="G20" s="95"/>
      <c r="H20" s="94"/>
    </row>
    <row r="21" spans="1:13" ht="17.100000000000001" customHeight="1" x14ac:dyDescent="0.2">
      <c r="A21" s="73" t="s">
        <v>223</v>
      </c>
      <c r="B21" s="74" t="s">
        <v>45</v>
      </c>
      <c r="C21" s="99">
        <f>D_ENTRATE!D20</f>
        <v>55000</v>
      </c>
      <c r="D21" s="94"/>
      <c r="E21" s="75">
        <v>55000</v>
      </c>
      <c r="F21" s="99">
        <v>55000</v>
      </c>
      <c r="G21" s="95"/>
      <c r="H21" s="94"/>
    </row>
    <row r="22" spans="1:13" ht="11.45" customHeight="1" x14ac:dyDescent="0.2">
      <c r="A22" s="100" t="s">
        <v>229</v>
      </c>
      <c r="B22" s="94"/>
      <c r="C22" s="101">
        <f>SUM(C17:D21)</f>
        <v>20486315</v>
      </c>
      <c r="D22" s="94"/>
      <c r="E22" s="76">
        <f>SUM(E17:E21)</f>
        <v>28070000</v>
      </c>
      <c r="F22" s="102">
        <f>SUM(F17:H21)</f>
        <v>28070000</v>
      </c>
      <c r="G22" s="103"/>
      <c r="H22" s="104"/>
    </row>
    <row r="23" spans="1:13" ht="11.45" customHeight="1" x14ac:dyDescent="0.2">
      <c r="A23" s="100" t="s">
        <v>230</v>
      </c>
      <c r="B23" s="94"/>
      <c r="C23" s="101">
        <f>C22</f>
        <v>20486315</v>
      </c>
      <c r="D23" s="94"/>
      <c r="E23" s="76">
        <f>E22</f>
        <v>28070000</v>
      </c>
      <c r="F23" s="101">
        <f>F22</f>
        <v>28070000</v>
      </c>
      <c r="G23" s="95"/>
      <c r="H23" s="94"/>
    </row>
    <row r="24" spans="1:13" ht="17.100000000000001" customHeight="1" x14ac:dyDescent="0.2">
      <c r="A24" s="71" t="s">
        <v>42</v>
      </c>
      <c r="B24" s="97" t="s">
        <v>41</v>
      </c>
      <c r="C24" s="95"/>
      <c r="D24" s="95"/>
      <c r="E24" s="95"/>
      <c r="F24" s="95"/>
      <c r="G24" s="95"/>
      <c r="H24" s="94"/>
    </row>
    <row r="25" spans="1:13" ht="17.100000000000001" customHeight="1" x14ac:dyDescent="0.2">
      <c r="A25" s="72" t="s">
        <v>231</v>
      </c>
      <c r="B25" s="98" t="s">
        <v>39</v>
      </c>
      <c r="C25" s="95"/>
      <c r="D25" s="95"/>
      <c r="E25" s="95"/>
      <c r="F25" s="95"/>
      <c r="G25" s="95"/>
      <c r="H25" s="94"/>
    </row>
    <row r="26" spans="1:13" ht="17.100000000000001" customHeight="1" x14ac:dyDescent="0.2">
      <c r="A26" s="73" t="s">
        <v>232</v>
      </c>
      <c r="B26" s="74" t="s">
        <v>37</v>
      </c>
      <c r="C26" s="99">
        <v>0</v>
      </c>
      <c r="D26" s="94"/>
      <c r="E26" s="75">
        <v>0</v>
      </c>
      <c r="F26" s="99">
        <v>0</v>
      </c>
      <c r="G26" s="95"/>
      <c r="H26" s="94"/>
    </row>
    <row r="27" spans="1:13" ht="17.100000000000001" customHeight="1" x14ac:dyDescent="0.2">
      <c r="A27" s="73" t="s">
        <v>238</v>
      </c>
      <c r="B27" s="74" t="s">
        <v>35</v>
      </c>
      <c r="C27" s="99">
        <v>0</v>
      </c>
      <c r="D27" s="94"/>
      <c r="E27" s="75">
        <v>0</v>
      </c>
      <c r="F27" s="99">
        <v>0</v>
      </c>
      <c r="G27" s="95"/>
      <c r="H27" s="94"/>
    </row>
    <row r="28" spans="1:13" ht="17.100000000000001" customHeight="1" x14ac:dyDescent="0.2">
      <c r="A28" s="73" t="s">
        <v>244</v>
      </c>
      <c r="B28" s="74" t="s">
        <v>33</v>
      </c>
      <c r="C28" s="99">
        <v>0</v>
      </c>
      <c r="D28" s="94"/>
      <c r="E28" s="75">
        <v>0</v>
      </c>
      <c r="F28" s="99">
        <v>0</v>
      </c>
      <c r="G28" s="95"/>
      <c r="H28" s="94"/>
    </row>
    <row r="29" spans="1:13" ht="17.100000000000001" customHeight="1" x14ac:dyDescent="0.2">
      <c r="A29" s="73" t="s">
        <v>248</v>
      </c>
      <c r="B29" s="74" t="s">
        <v>31</v>
      </c>
      <c r="C29" s="99">
        <v>0</v>
      </c>
      <c r="D29" s="94"/>
      <c r="E29" s="75">
        <v>0</v>
      </c>
      <c r="F29" s="99">
        <v>0</v>
      </c>
      <c r="G29" s="95"/>
      <c r="H29" s="94"/>
    </row>
    <row r="30" spans="1:13" ht="11.45" customHeight="1" x14ac:dyDescent="0.2">
      <c r="A30" s="100" t="s">
        <v>254</v>
      </c>
      <c r="B30" s="94"/>
      <c r="C30" s="101">
        <v>0</v>
      </c>
      <c r="D30" s="94"/>
      <c r="E30" s="76">
        <v>0</v>
      </c>
      <c r="F30" s="101">
        <v>0</v>
      </c>
      <c r="G30" s="95"/>
      <c r="H30" s="94"/>
    </row>
    <row r="31" spans="1:13" ht="17.100000000000001" customHeight="1" x14ac:dyDescent="0.2">
      <c r="A31" s="72" t="s">
        <v>255</v>
      </c>
      <c r="B31" s="98" t="s">
        <v>28</v>
      </c>
      <c r="C31" s="95"/>
      <c r="D31" s="95"/>
      <c r="E31" s="95"/>
      <c r="F31" s="95"/>
      <c r="G31" s="95"/>
      <c r="H31" s="94"/>
    </row>
    <row r="32" spans="1:13" ht="17.100000000000001" customHeight="1" x14ac:dyDescent="0.2">
      <c r="A32" s="73" t="s">
        <v>256</v>
      </c>
      <c r="B32" s="74" t="s">
        <v>26</v>
      </c>
      <c r="C32" s="99">
        <f>D_ENTRATE!D31</f>
        <v>22975320</v>
      </c>
      <c r="D32" s="94"/>
      <c r="E32" s="75">
        <f>346600000-16000000-7000000-6000000-900000</f>
        <v>316700000</v>
      </c>
      <c r="F32" s="99">
        <v>26300000</v>
      </c>
      <c r="G32" s="95"/>
      <c r="H32" s="94"/>
      <c r="J32" s="29">
        <f>252705000</f>
        <v>252705000</v>
      </c>
      <c r="K32" s="65">
        <f>E32-J32</f>
        <v>63995000</v>
      </c>
      <c r="L32" s="29">
        <f>13798145-3204079</f>
        <v>10594066</v>
      </c>
      <c r="M32" s="65">
        <f>K32+L32</f>
        <v>74589066</v>
      </c>
    </row>
    <row r="33" spans="1:10" ht="17.100000000000001" customHeight="1" x14ac:dyDescent="0.2">
      <c r="A33" s="73" t="s">
        <v>262</v>
      </c>
      <c r="B33" s="74" t="s">
        <v>24</v>
      </c>
      <c r="C33" s="99">
        <v>0</v>
      </c>
      <c r="D33" s="94"/>
      <c r="E33" s="75">
        <v>0</v>
      </c>
      <c r="F33" s="99">
        <v>0</v>
      </c>
      <c r="G33" s="95"/>
      <c r="H33" s="94"/>
      <c r="J33" s="29">
        <v>253605000</v>
      </c>
    </row>
    <row r="34" spans="1:10" ht="17.100000000000001" customHeight="1" x14ac:dyDescent="0.2">
      <c r="A34" s="73" t="s">
        <v>265</v>
      </c>
      <c r="B34" s="74" t="s">
        <v>22</v>
      </c>
      <c r="C34" s="99">
        <v>0</v>
      </c>
      <c r="D34" s="94"/>
      <c r="E34" s="75">
        <v>0</v>
      </c>
      <c r="F34" s="99">
        <v>0</v>
      </c>
      <c r="G34" s="95"/>
      <c r="H34" s="94"/>
      <c r="J34" s="29">
        <f>J33-J32</f>
        <v>900000</v>
      </c>
    </row>
    <row r="35" spans="1:10" ht="17.100000000000001" customHeight="1" x14ac:dyDescent="0.2">
      <c r="A35" s="73" t="s">
        <v>271</v>
      </c>
      <c r="B35" s="74" t="s">
        <v>20</v>
      </c>
      <c r="C35" s="99">
        <v>0</v>
      </c>
      <c r="D35" s="94"/>
      <c r="E35" s="75">
        <v>0</v>
      </c>
      <c r="F35" s="99">
        <v>0</v>
      </c>
      <c r="G35" s="95"/>
      <c r="H35" s="94"/>
    </row>
    <row r="36" spans="1:10" ht="11.45" customHeight="1" x14ac:dyDescent="0.2">
      <c r="A36" s="100" t="s">
        <v>276</v>
      </c>
      <c r="B36" s="94"/>
      <c r="C36" s="101">
        <f>SUM(C32:D35)</f>
        <v>22975320</v>
      </c>
      <c r="D36" s="94"/>
      <c r="E36" s="76">
        <f>SUM(E32:E35)</f>
        <v>316700000</v>
      </c>
      <c r="F36" s="101">
        <f>SUM(F32:H35)</f>
        <v>26300000</v>
      </c>
      <c r="G36" s="95"/>
      <c r="H36" s="94"/>
    </row>
    <row r="37" spans="1:10" ht="17.100000000000001" customHeight="1" x14ac:dyDescent="0.2">
      <c r="A37" s="72" t="s">
        <v>277</v>
      </c>
      <c r="B37" s="98" t="s">
        <v>17</v>
      </c>
      <c r="C37" s="95"/>
      <c r="D37" s="95"/>
      <c r="E37" s="95"/>
      <c r="F37" s="95"/>
      <c r="G37" s="95"/>
      <c r="H37" s="94"/>
    </row>
    <row r="38" spans="1:10" ht="17.100000000000001" customHeight="1" x14ac:dyDescent="0.2">
      <c r="A38" s="73" t="s">
        <v>278</v>
      </c>
      <c r="B38" s="74" t="s">
        <v>15</v>
      </c>
      <c r="C38" s="99">
        <v>0</v>
      </c>
      <c r="D38" s="94"/>
      <c r="E38" s="75">
        <v>0</v>
      </c>
      <c r="F38" s="99">
        <v>0</v>
      </c>
      <c r="G38" s="95"/>
      <c r="H38" s="94"/>
    </row>
    <row r="39" spans="1:10" ht="17.100000000000001" customHeight="1" x14ac:dyDescent="0.2">
      <c r="A39" s="73" t="s">
        <v>282</v>
      </c>
      <c r="B39" s="74" t="s">
        <v>13</v>
      </c>
      <c r="C39" s="99">
        <v>0</v>
      </c>
      <c r="D39" s="94"/>
      <c r="E39" s="75">
        <v>0</v>
      </c>
      <c r="F39" s="99">
        <v>0</v>
      </c>
      <c r="G39" s="95"/>
      <c r="H39" s="94"/>
    </row>
    <row r="40" spans="1:10" ht="17.100000000000001" customHeight="1" x14ac:dyDescent="0.2">
      <c r="A40" s="73" t="s">
        <v>288</v>
      </c>
      <c r="B40" s="74" t="s">
        <v>11</v>
      </c>
      <c r="C40" s="99">
        <v>0</v>
      </c>
      <c r="D40" s="94"/>
      <c r="E40" s="75">
        <v>0</v>
      </c>
      <c r="F40" s="99">
        <v>0</v>
      </c>
      <c r="G40" s="95"/>
      <c r="H40" s="94"/>
    </row>
    <row r="41" spans="1:10" ht="11.45" customHeight="1" x14ac:dyDescent="0.2">
      <c r="A41" s="100" t="s">
        <v>292</v>
      </c>
      <c r="B41" s="94"/>
      <c r="C41" s="101">
        <v>0</v>
      </c>
      <c r="D41" s="94"/>
      <c r="E41" s="76">
        <v>0</v>
      </c>
      <c r="F41" s="101">
        <v>0</v>
      </c>
      <c r="G41" s="95"/>
      <c r="H41" s="94"/>
    </row>
    <row r="42" spans="1:10" ht="11.45" customHeight="1" x14ac:dyDescent="0.2">
      <c r="A42" s="100" t="s">
        <v>293</v>
      </c>
      <c r="B42" s="94"/>
      <c r="C42" s="101">
        <f>C36</f>
        <v>22975320</v>
      </c>
      <c r="D42" s="94"/>
      <c r="E42" s="76">
        <f>E36</f>
        <v>316700000</v>
      </c>
      <c r="F42" s="101">
        <f>F36</f>
        <v>26300000</v>
      </c>
      <c r="G42" s="95"/>
      <c r="H42" s="94"/>
    </row>
    <row r="43" spans="1:10" ht="17.100000000000001" customHeight="1" x14ac:dyDescent="0.2">
      <c r="A43" s="71" t="s">
        <v>8</v>
      </c>
      <c r="B43" s="97" t="s">
        <v>7</v>
      </c>
      <c r="C43" s="95"/>
      <c r="D43" s="95"/>
      <c r="E43" s="95"/>
      <c r="F43" s="95"/>
      <c r="G43" s="95"/>
      <c r="H43" s="94"/>
    </row>
    <row r="44" spans="1:10" ht="17.100000000000001" customHeight="1" x14ac:dyDescent="0.2">
      <c r="A44" s="72" t="s">
        <v>294</v>
      </c>
      <c r="B44" s="98" t="s">
        <v>5</v>
      </c>
      <c r="C44" s="95"/>
      <c r="D44" s="95"/>
      <c r="E44" s="95"/>
      <c r="F44" s="95"/>
      <c r="G44" s="95"/>
      <c r="H44" s="94"/>
    </row>
    <row r="45" spans="1:10" ht="17.100000000000001" customHeight="1" x14ac:dyDescent="0.2">
      <c r="A45" s="73" t="s">
        <v>295</v>
      </c>
      <c r="B45" s="74" t="s">
        <v>3</v>
      </c>
      <c r="C45" s="99">
        <f>D_ENTRATE!D45</f>
        <v>5007500</v>
      </c>
      <c r="D45" s="94"/>
      <c r="E45" s="75">
        <v>6000000</v>
      </c>
      <c r="F45" s="99">
        <v>6000000</v>
      </c>
      <c r="G45" s="95"/>
      <c r="H45" s="94"/>
    </row>
    <row r="46" spans="1:10" ht="11.45" customHeight="1" x14ac:dyDescent="0.2">
      <c r="A46" s="100" t="s">
        <v>315</v>
      </c>
      <c r="B46" s="94"/>
      <c r="C46" s="101">
        <f>C45</f>
        <v>5007500</v>
      </c>
      <c r="D46" s="94"/>
      <c r="E46" s="76">
        <f>E45</f>
        <v>6000000</v>
      </c>
      <c r="F46" s="101">
        <f>SUM(F45)</f>
        <v>6000000</v>
      </c>
      <c r="G46" s="95"/>
      <c r="H46" s="94"/>
    </row>
    <row r="47" spans="1:10" ht="11.45" customHeight="1" x14ac:dyDescent="0.2">
      <c r="A47" s="100" t="s">
        <v>316</v>
      </c>
      <c r="B47" s="94"/>
      <c r="C47" s="101">
        <f>C46</f>
        <v>5007500</v>
      </c>
      <c r="D47" s="94"/>
      <c r="E47" s="76">
        <f>E46</f>
        <v>6000000</v>
      </c>
      <c r="F47" s="101">
        <f>F46</f>
        <v>6000000</v>
      </c>
      <c r="G47" s="95"/>
      <c r="H47" s="94"/>
    </row>
    <row r="48" spans="1:10" ht="11.25" customHeight="1" x14ac:dyDescent="0.2">
      <c r="A48" s="100" t="s">
        <v>0</v>
      </c>
      <c r="B48" s="94"/>
      <c r="C48" s="101">
        <f>C47+C42+C23</f>
        <v>48469135</v>
      </c>
      <c r="D48" s="94"/>
      <c r="E48" s="76">
        <f>E23+E42+E47</f>
        <v>350770000</v>
      </c>
      <c r="F48" s="101">
        <f>F23+F42+F47</f>
        <v>60370000</v>
      </c>
      <c r="G48" s="95"/>
      <c r="H48" s="94"/>
    </row>
    <row r="49" spans="3:14" hidden="1" x14ac:dyDescent="0.2">
      <c r="C49" s="101">
        <v>116307732</v>
      </c>
      <c r="D49" s="94"/>
      <c r="E49" s="101">
        <v>314756686</v>
      </c>
      <c r="F49" s="94"/>
      <c r="G49" s="101">
        <v>70566686</v>
      </c>
      <c r="H49" s="94"/>
    </row>
    <row r="50" spans="3:14" hidden="1" x14ac:dyDescent="0.2">
      <c r="C50" s="101">
        <f>C48-C49</f>
        <v>-67838597</v>
      </c>
      <c r="D50" s="94"/>
      <c r="E50" s="101">
        <f>E48-E49</f>
        <v>36013314</v>
      </c>
      <c r="F50" s="94"/>
      <c r="G50" s="101">
        <f>F48-G49</f>
        <v>-10196686</v>
      </c>
      <c r="H50" s="94"/>
      <c r="I50" s="65">
        <f>SUM(C50:H50)</f>
        <v>-42021969</v>
      </c>
    </row>
    <row r="51" spans="3:14" x14ac:dyDescent="0.2">
      <c r="D51" s="65"/>
      <c r="E51" s="65"/>
      <c r="F51" s="105"/>
      <c r="G51" s="105"/>
      <c r="N51" s="65"/>
    </row>
    <row r="52" spans="3:14" x14ac:dyDescent="0.2">
      <c r="D52" s="65"/>
      <c r="E52" s="65"/>
      <c r="F52" s="88"/>
    </row>
    <row r="53" spans="3:14" x14ac:dyDescent="0.2">
      <c r="D53" s="78"/>
      <c r="E53" s="79"/>
    </row>
    <row r="54" spans="3:14" x14ac:dyDescent="0.2">
      <c r="D54" s="78"/>
      <c r="E54" s="79"/>
      <c r="H54" s="65"/>
    </row>
  </sheetData>
  <mergeCells count="97">
    <mergeCell ref="F51:G51"/>
    <mergeCell ref="C49:D49"/>
    <mergeCell ref="E49:F49"/>
    <mergeCell ref="G49:H49"/>
    <mergeCell ref="C50:D50"/>
    <mergeCell ref="E50:F50"/>
    <mergeCell ref="G50:H50"/>
    <mergeCell ref="A47:B47"/>
    <mergeCell ref="C47:D47"/>
    <mergeCell ref="F47:H47"/>
    <mergeCell ref="A48:B48"/>
    <mergeCell ref="C48:D48"/>
    <mergeCell ref="F48:H48"/>
    <mergeCell ref="B43:H43"/>
    <mergeCell ref="B44:H44"/>
    <mergeCell ref="C45:D45"/>
    <mergeCell ref="F45:H45"/>
    <mergeCell ref="A46:B46"/>
    <mergeCell ref="C46:D46"/>
    <mergeCell ref="F46:H46"/>
    <mergeCell ref="A41:B41"/>
    <mergeCell ref="C41:D41"/>
    <mergeCell ref="F41:H41"/>
    <mergeCell ref="A42:B42"/>
    <mergeCell ref="C42:D42"/>
    <mergeCell ref="F42:H42"/>
    <mergeCell ref="C38:D38"/>
    <mergeCell ref="F38:H38"/>
    <mergeCell ref="C39:D39"/>
    <mergeCell ref="F39:H39"/>
    <mergeCell ref="C40:D40"/>
    <mergeCell ref="F40:H40"/>
    <mergeCell ref="B37:H37"/>
    <mergeCell ref="B31:H31"/>
    <mergeCell ref="C32:D32"/>
    <mergeCell ref="F32:H32"/>
    <mergeCell ref="C33:D33"/>
    <mergeCell ref="F33:H33"/>
    <mergeCell ref="C34:D34"/>
    <mergeCell ref="F34:H34"/>
    <mergeCell ref="C35:D35"/>
    <mergeCell ref="F35:H35"/>
    <mergeCell ref="A36:B36"/>
    <mergeCell ref="C36:D36"/>
    <mergeCell ref="F36:H36"/>
    <mergeCell ref="C28:D28"/>
    <mergeCell ref="F28:H28"/>
    <mergeCell ref="C29:D29"/>
    <mergeCell ref="F29:H29"/>
    <mergeCell ref="A30:B30"/>
    <mergeCell ref="C30:D30"/>
    <mergeCell ref="F30:H30"/>
    <mergeCell ref="B24:H24"/>
    <mergeCell ref="B25:H25"/>
    <mergeCell ref="C26:D26"/>
    <mergeCell ref="F26:H26"/>
    <mergeCell ref="C27:D27"/>
    <mergeCell ref="F27:H27"/>
    <mergeCell ref="A23:B23"/>
    <mergeCell ref="C23:D23"/>
    <mergeCell ref="F23:H23"/>
    <mergeCell ref="C18:D18"/>
    <mergeCell ref="F18:H18"/>
    <mergeCell ref="C19:D19"/>
    <mergeCell ref="F19:H19"/>
    <mergeCell ref="C20:D20"/>
    <mergeCell ref="F20:H20"/>
    <mergeCell ref="C21:D21"/>
    <mergeCell ref="F21:H21"/>
    <mergeCell ref="A22:B22"/>
    <mergeCell ref="C22:D22"/>
    <mergeCell ref="F22:H22"/>
    <mergeCell ref="A15:B15"/>
    <mergeCell ref="C15:D15"/>
    <mergeCell ref="F15:H15"/>
    <mergeCell ref="B16:H16"/>
    <mergeCell ref="C17:D17"/>
    <mergeCell ref="F17:H17"/>
    <mergeCell ref="C12:D12"/>
    <mergeCell ref="F12:H12"/>
    <mergeCell ref="C13:D13"/>
    <mergeCell ref="F13:H13"/>
    <mergeCell ref="C14:D14"/>
    <mergeCell ref="F14:H14"/>
    <mergeCell ref="C8:D8"/>
    <mergeCell ref="F8:H8"/>
    <mergeCell ref="B9:H9"/>
    <mergeCell ref="B10:H10"/>
    <mergeCell ref="C11:D11"/>
    <mergeCell ref="F11:H11"/>
    <mergeCell ref="A1:I1"/>
    <mergeCell ref="A3:I3"/>
    <mergeCell ref="D5:F5"/>
    <mergeCell ref="H5:I5"/>
    <mergeCell ref="A7:B7"/>
    <mergeCell ref="C7:D7"/>
    <mergeCell ref="F7:H7"/>
  </mergeCells>
  <pageMargins left="0.39370078740157483" right="0.19685039370078741" top="0.39370078740157483" bottom="0.86614173228346458" header="0.39370078740157483" footer="0.39370078740157483"/>
  <pageSetup paperSize="9" scale="90" orientation="portrait" r:id="rId1"/>
  <headerFooter alignWithMargins="0">
    <oddFooter>&amp;L&amp;C&amp;"Arial"&amp;7Pag. &amp;P 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9534F-BAA8-4946-B06D-A01E897EF34D}">
  <sheetPr>
    <pageSetUpPr fitToPage="1"/>
  </sheetPr>
  <dimension ref="A1:I55"/>
  <sheetViews>
    <sheetView showGridLines="0" zoomScale="184" zoomScaleNormal="184" workbookViewId="0">
      <pane ySplit="6" topLeftCell="A42" activePane="bottomLeft" state="frozenSplit"/>
      <selection pane="bottomLeft" activeCell="B9" sqref="B9:H9"/>
    </sheetView>
  </sheetViews>
  <sheetFormatPr defaultRowHeight="12.75" x14ac:dyDescent="0.2"/>
  <cols>
    <col min="1" max="1" width="9.7109375" style="29" customWidth="1"/>
    <col min="2" max="2" width="37.85546875" style="29" customWidth="1"/>
    <col min="3" max="3" width="3.85546875" style="29" customWidth="1"/>
    <col min="4" max="4" width="6.85546875" style="29" customWidth="1"/>
    <col min="5" max="5" width="10.7109375" style="29" customWidth="1"/>
    <col min="6" max="6" width="1.140625" style="29" customWidth="1"/>
    <col min="7" max="7" width="0.85546875" style="29" customWidth="1"/>
    <col min="8" max="8" width="8.5703125" style="29" customWidth="1"/>
    <col min="9" max="9" width="10.7109375" style="29" customWidth="1"/>
    <col min="10" max="10" width="0" style="29" hidden="1" customWidth="1"/>
    <col min="11" max="256" width="9.140625" style="29"/>
    <col min="257" max="257" width="9.7109375" style="29" customWidth="1"/>
    <col min="258" max="258" width="37.85546875" style="29" customWidth="1"/>
    <col min="259" max="259" width="3.85546875" style="29" customWidth="1"/>
    <col min="260" max="260" width="6.85546875" style="29" customWidth="1"/>
    <col min="261" max="261" width="10.7109375" style="29" customWidth="1"/>
    <col min="262" max="262" width="1.140625" style="29" customWidth="1"/>
    <col min="263" max="263" width="0.85546875" style="29" customWidth="1"/>
    <col min="264" max="264" width="8.5703125" style="29" customWidth="1"/>
    <col min="265" max="265" width="10.7109375" style="29" customWidth="1"/>
    <col min="266" max="266" width="0" style="29" hidden="1" customWidth="1"/>
    <col min="267" max="512" width="9.140625" style="29"/>
    <col min="513" max="513" width="9.7109375" style="29" customWidth="1"/>
    <col min="514" max="514" width="37.85546875" style="29" customWidth="1"/>
    <col min="515" max="515" width="3.85546875" style="29" customWidth="1"/>
    <col min="516" max="516" width="6.85546875" style="29" customWidth="1"/>
    <col min="517" max="517" width="10.7109375" style="29" customWidth="1"/>
    <col min="518" max="518" width="1.140625" style="29" customWidth="1"/>
    <col min="519" max="519" width="0.85546875" style="29" customWidth="1"/>
    <col min="520" max="520" width="8.5703125" style="29" customWidth="1"/>
    <col min="521" max="521" width="10.7109375" style="29" customWidth="1"/>
    <col min="522" max="522" width="0" style="29" hidden="1" customWidth="1"/>
    <col min="523" max="768" width="9.140625" style="29"/>
    <col min="769" max="769" width="9.7109375" style="29" customWidth="1"/>
    <col min="770" max="770" width="37.85546875" style="29" customWidth="1"/>
    <col min="771" max="771" width="3.85546875" style="29" customWidth="1"/>
    <col min="772" max="772" width="6.85546875" style="29" customWidth="1"/>
    <col min="773" max="773" width="10.7109375" style="29" customWidth="1"/>
    <col min="774" max="774" width="1.140625" style="29" customWidth="1"/>
    <col min="775" max="775" width="0.85546875" style="29" customWidth="1"/>
    <col min="776" max="776" width="8.5703125" style="29" customWidth="1"/>
    <col min="777" max="777" width="10.7109375" style="29" customWidth="1"/>
    <col min="778" max="778" width="0" style="29" hidden="1" customWidth="1"/>
    <col min="779" max="1024" width="9.140625" style="29"/>
    <col min="1025" max="1025" width="9.7109375" style="29" customWidth="1"/>
    <col min="1026" max="1026" width="37.85546875" style="29" customWidth="1"/>
    <col min="1027" max="1027" width="3.85546875" style="29" customWidth="1"/>
    <col min="1028" max="1028" width="6.85546875" style="29" customWidth="1"/>
    <col min="1029" max="1029" width="10.7109375" style="29" customWidth="1"/>
    <col min="1030" max="1030" width="1.140625" style="29" customWidth="1"/>
    <col min="1031" max="1031" width="0.85546875" style="29" customWidth="1"/>
    <col min="1032" max="1032" width="8.5703125" style="29" customWidth="1"/>
    <col min="1033" max="1033" width="10.7109375" style="29" customWidth="1"/>
    <col min="1034" max="1034" width="0" style="29" hidden="1" customWidth="1"/>
    <col min="1035" max="1280" width="9.140625" style="29"/>
    <col min="1281" max="1281" width="9.7109375" style="29" customWidth="1"/>
    <col min="1282" max="1282" width="37.85546875" style="29" customWidth="1"/>
    <col min="1283" max="1283" width="3.85546875" style="29" customWidth="1"/>
    <col min="1284" max="1284" width="6.85546875" style="29" customWidth="1"/>
    <col min="1285" max="1285" width="10.7109375" style="29" customWidth="1"/>
    <col min="1286" max="1286" width="1.140625" style="29" customWidth="1"/>
    <col min="1287" max="1287" width="0.85546875" style="29" customWidth="1"/>
    <col min="1288" max="1288" width="8.5703125" style="29" customWidth="1"/>
    <col min="1289" max="1289" width="10.7109375" style="29" customWidth="1"/>
    <col min="1290" max="1290" width="0" style="29" hidden="1" customWidth="1"/>
    <col min="1291" max="1536" width="9.140625" style="29"/>
    <col min="1537" max="1537" width="9.7109375" style="29" customWidth="1"/>
    <col min="1538" max="1538" width="37.85546875" style="29" customWidth="1"/>
    <col min="1539" max="1539" width="3.85546875" style="29" customWidth="1"/>
    <col min="1540" max="1540" width="6.85546875" style="29" customWidth="1"/>
    <col min="1541" max="1541" width="10.7109375" style="29" customWidth="1"/>
    <col min="1542" max="1542" width="1.140625" style="29" customWidth="1"/>
    <col min="1543" max="1543" width="0.85546875" style="29" customWidth="1"/>
    <col min="1544" max="1544" width="8.5703125" style="29" customWidth="1"/>
    <col min="1545" max="1545" width="10.7109375" style="29" customWidth="1"/>
    <col min="1546" max="1546" width="0" style="29" hidden="1" customWidth="1"/>
    <col min="1547" max="1792" width="9.140625" style="29"/>
    <col min="1793" max="1793" width="9.7109375" style="29" customWidth="1"/>
    <col min="1794" max="1794" width="37.85546875" style="29" customWidth="1"/>
    <col min="1795" max="1795" width="3.85546875" style="29" customWidth="1"/>
    <col min="1796" max="1796" width="6.85546875" style="29" customWidth="1"/>
    <col min="1797" max="1797" width="10.7109375" style="29" customWidth="1"/>
    <col min="1798" max="1798" width="1.140625" style="29" customWidth="1"/>
    <col min="1799" max="1799" width="0.85546875" style="29" customWidth="1"/>
    <col min="1800" max="1800" width="8.5703125" style="29" customWidth="1"/>
    <col min="1801" max="1801" width="10.7109375" style="29" customWidth="1"/>
    <col min="1802" max="1802" width="0" style="29" hidden="1" customWidth="1"/>
    <col min="1803" max="2048" width="9.140625" style="29"/>
    <col min="2049" max="2049" width="9.7109375" style="29" customWidth="1"/>
    <col min="2050" max="2050" width="37.85546875" style="29" customWidth="1"/>
    <col min="2051" max="2051" width="3.85546875" style="29" customWidth="1"/>
    <col min="2052" max="2052" width="6.85546875" style="29" customWidth="1"/>
    <col min="2053" max="2053" width="10.7109375" style="29" customWidth="1"/>
    <col min="2054" max="2054" width="1.140625" style="29" customWidth="1"/>
    <col min="2055" max="2055" width="0.85546875" style="29" customWidth="1"/>
    <col min="2056" max="2056" width="8.5703125" style="29" customWidth="1"/>
    <col min="2057" max="2057" width="10.7109375" style="29" customWidth="1"/>
    <col min="2058" max="2058" width="0" style="29" hidden="1" customWidth="1"/>
    <col min="2059" max="2304" width="9.140625" style="29"/>
    <col min="2305" max="2305" width="9.7109375" style="29" customWidth="1"/>
    <col min="2306" max="2306" width="37.85546875" style="29" customWidth="1"/>
    <col min="2307" max="2307" width="3.85546875" style="29" customWidth="1"/>
    <col min="2308" max="2308" width="6.85546875" style="29" customWidth="1"/>
    <col min="2309" max="2309" width="10.7109375" style="29" customWidth="1"/>
    <col min="2310" max="2310" width="1.140625" style="29" customWidth="1"/>
    <col min="2311" max="2311" width="0.85546875" style="29" customWidth="1"/>
    <col min="2312" max="2312" width="8.5703125" style="29" customWidth="1"/>
    <col min="2313" max="2313" width="10.7109375" style="29" customWidth="1"/>
    <col min="2314" max="2314" width="0" style="29" hidden="1" customWidth="1"/>
    <col min="2315" max="2560" width="9.140625" style="29"/>
    <col min="2561" max="2561" width="9.7109375" style="29" customWidth="1"/>
    <col min="2562" max="2562" width="37.85546875" style="29" customWidth="1"/>
    <col min="2563" max="2563" width="3.85546875" style="29" customWidth="1"/>
    <col min="2564" max="2564" width="6.85546875" style="29" customWidth="1"/>
    <col min="2565" max="2565" width="10.7109375" style="29" customWidth="1"/>
    <col min="2566" max="2566" width="1.140625" style="29" customWidth="1"/>
    <col min="2567" max="2567" width="0.85546875" style="29" customWidth="1"/>
    <col min="2568" max="2568" width="8.5703125" style="29" customWidth="1"/>
    <col min="2569" max="2569" width="10.7109375" style="29" customWidth="1"/>
    <col min="2570" max="2570" width="0" style="29" hidden="1" customWidth="1"/>
    <col min="2571" max="2816" width="9.140625" style="29"/>
    <col min="2817" max="2817" width="9.7109375" style="29" customWidth="1"/>
    <col min="2818" max="2818" width="37.85546875" style="29" customWidth="1"/>
    <col min="2819" max="2819" width="3.85546875" style="29" customWidth="1"/>
    <col min="2820" max="2820" width="6.85546875" style="29" customWidth="1"/>
    <col min="2821" max="2821" width="10.7109375" style="29" customWidth="1"/>
    <col min="2822" max="2822" width="1.140625" style="29" customWidth="1"/>
    <col min="2823" max="2823" width="0.85546875" style="29" customWidth="1"/>
    <col min="2824" max="2824" width="8.5703125" style="29" customWidth="1"/>
    <col min="2825" max="2825" width="10.7109375" style="29" customWidth="1"/>
    <col min="2826" max="2826" width="0" style="29" hidden="1" customWidth="1"/>
    <col min="2827" max="3072" width="9.140625" style="29"/>
    <col min="3073" max="3073" width="9.7109375" style="29" customWidth="1"/>
    <col min="3074" max="3074" width="37.85546875" style="29" customWidth="1"/>
    <col min="3075" max="3075" width="3.85546875" style="29" customWidth="1"/>
    <col min="3076" max="3076" width="6.85546875" style="29" customWidth="1"/>
    <col min="3077" max="3077" width="10.7109375" style="29" customWidth="1"/>
    <col min="3078" max="3078" width="1.140625" style="29" customWidth="1"/>
    <col min="3079" max="3079" width="0.85546875" style="29" customWidth="1"/>
    <col min="3080" max="3080" width="8.5703125" style="29" customWidth="1"/>
    <col min="3081" max="3081" width="10.7109375" style="29" customWidth="1"/>
    <col min="3082" max="3082" width="0" style="29" hidden="1" customWidth="1"/>
    <col min="3083" max="3328" width="9.140625" style="29"/>
    <col min="3329" max="3329" width="9.7109375" style="29" customWidth="1"/>
    <col min="3330" max="3330" width="37.85546875" style="29" customWidth="1"/>
    <col min="3331" max="3331" width="3.85546875" style="29" customWidth="1"/>
    <col min="3332" max="3332" width="6.85546875" style="29" customWidth="1"/>
    <col min="3333" max="3333" width="10.7109375" style="29" customWidth="1"/>
    <col min="3334" max="3334" width="1.140625" style="29" customWidth="1"/>
    <col min="3335" max="3335" width="0.85546875" style="29" customWidth="1"/>
    <col min="3336" max="3336" width="8.5703125" style="29" customWidth="1"/>
    <col min="3337" max="3337" width="10.7109375" style="29" customWidth="1"/>
    <col min="3338" max="3338" width="0" style="29" hidden="1" customWidth="1"/>
    <col min="3339" max="3584" width="9.140625" style="29"/>
    <col min="3585" max="3585" width="9.7109375" style="29" customWidth="1"/>
    <col min="3586" max="3586" width="37.85546875" style="29" customWidth="1"/>
    <col min="3587" max="3587" width="3.85546875" style="29" customWidth="1"/>
    <col min="3588" max="3588" width="6.85546875" style="29" customWidth="1"/>
    <col min="3589" max="3589" width="10.7109375" style="29" customWidth="1"/>
    <col min="3590" max="3590" width="1.140625" style="29" customWidth="1"/>
    <col min="3591" max="3591" width="0.85546875" style="29" customWidth="1"/>
    <col min="3592" max="3592" width="8.5703125" style="29" customWidth="1"/>
    <col min="3593" max="3593" width="10.7109375" style="29" customWidth="1"/>
    <col min="3594" max="3594" width="0" style="29" hidden="1" customWidth="1"/>
    <col min="3595" max="3840" width="9.140625" style="29"/>
    <col min="3841" max="3841" width="9.7109375" style="29" customWidth="1"/>
    <col min="3842" max="3842" width="37.85546875" style="29" customWidth="1"/>
    <col min="3843" max="3843" width="3.85546875" style="29" customWidth="1"/>
    <col min="3844" max="3844" width="6.85546875" style="29" customWidth="1"/>
    <col min="3845" max="3845" width="10.7109375" style="29" customWidth="1"/>
    <col min="3846" max="3846" width="1.140625" style="29" customWidth="1"/>
    <col min="3847" max="3847" width="0.85546875" style="29" customWidth="1"/>
    <col min="3848" max="3848" width="8.5703125" style="29" customWidth="1"/>
    <col min="3849" max="3849" width="10.7109375" style="29" customWidth="1"/>
    <col min="3850" max="3850" width="0" style="29" hidden="1" customWidth="1"/>
    <col min="3851" max="4096" width="9.140625" style="29"/>
    <col min="4097" max="4097" width="9.7109375" style="29" customWidth="1"/>
    <col min="4098" max="4098" width="37.85546875" style="29" customWidth="1"/>
    <col min="4099" max="4099" width="3.85546875" style="29" customWidth="1"/>
    <col min="4100" max="4100" width="6.85546875" style="29" customWidth="1"/>
    <col min="4101" max="4101" width="10.7109375" style="29" customWidth="1"/>
    <col min="4102" max="4102" width="1.140625" style="29" customWidth="1"/>
    <col min="4103" max="4103" width="0.85546875" style="29" customWidth="1"/>
    <col min="4104" max="4104" width="8.5703125" style="29" customWidth="1"/>
    <col min="4105" max="4105" width="10.7109375" style="29" customWidth="1"/>
    <col min="4106" max="4106" width="0" style="29" hidden="1" customWidth="1"/>
    <col min="4107" max="4352" width="9.140625" style="29"/>
    <col min="4353" max="4353" width="9.7109375" style="29" customWidth="1"/>
    <col min="4354" max="4354" width="37.85546875" style="29" customWidth="1"/>
    <col min="4355" max="4355" width="3.85546875" style="29" customWidth="1"/>
    <col min="4356" max="4356" width="6.85546875" style="29" customWidth="1"/>
    <col min="4357" max="4357" width="10.7109375" style="29" customWidth="1"/>
    <col min="4358" max="4358" width="1.140625" style="29" customWidth="1"/>
    <col min="4359" max="4359" width="0.85546875" style="29" customWidth="1"/>
    <col min="4360" max="4360" width="8.5703125" style="29" customWidth="1"/>
    <col min="4361" max="4361" width="10.7109375" style="29" customWidth="1"/>
    <col min="4362" max="4362" width="0" style="29" hidden="1" customWidth="1"/>
    <col min="4363" max="4608" width="9.140625" style="29"/>
    <col min="4609" max="4609" width="9.7109375" style="29" customWidth="1"/>
    <col min="4610" max="4610" width="37.85546875" style="29" customWidth="1"/>
    <col min="4611" max="4611" width="3.85546875" style="29" customWidth="1"/>
    <col min="4612" max="4612" width="6.85546875" style="29" customWidth="1"/>
    <col min="4613" max="4613" width="10.7109375" style="29" customWidth="1"/>
    <col min="4614" max="4614" width="1.140625" style="29" customWidth="1"/>
    <col min="4615" max="4615" width="0.85546875" style="29" customWidth="1"/>
    <col min="4616" max="4616" width="8.5703125" style="29" customWidth="1"/>
    <col min="4617" max="4617" width="10.7109375" style="29" customWidth="1"/>
    <col min="4618" max="4618" width="0" style="29" hidden="1" customWidth="1"/>
    <col min="4619" max="4864" width="9.140625" style="29"/>
    <col min="4865" max="4865" width="9.7109375" style="29" customWidth="1"/>
    <col min="4866" max="4866" width="37.85546875" style="29" customWidth="1"/>
    <col min="4867" max="4867" width="3.85546875" style="29" customWidth="1"/>
    <col min="4868" max="4868" width="6.85546875" style="29" customWidth="1"/>
    <col min="4869" max="4869" width="10.7109375" style="29" customWidth="1"/>
    <col min="4870" max="4870" width="1.140625" style="29" customWidth="1"/>
    <col min="4871" max="4871" width="0.85546875" style="29" customWidth="1"/>
    <col min="4872" max="4872" width="8.5703125" style="29" customWidth="1"/>
    <col min="4873" max="4873" width="10.7109375" style="29" customWidth="1"/>
    <col min="4874" max="4874" width="0" style="29" hidden="1" customWidth="1"/>
    <col min="4875" max="5120" width="9.140625" style="29"/>
    <col min="5121" max="5121" width="9.7109375" style="29" customWidth="1"/>
    <col min="5122" max="5122" width="37.85546875" style="29" customWidth="1"/>
    <col min="5123" max="5123" width="3.85546875" style="29" customWidth="1"/>
    <col min="5124" max="5124" width="6.85546875" style="29" customWidth="1"/>
    <col min="5125" max="5125" width="10.7109375" style="29" customWidth="1"/>
    <col min="5126" max="5126" width="1.140625" style="29" customWidth="1"/>
    <col min="5127" max="5127" width="0.85546875" style="29" customWidth="1"/>
    <col min="5128" max="5128" width="8.5703125" style="29" customWidth="1"/>
    <col min="5129" max="5129" width="10.7109375" style="29" customWidth="1"/>
    <col min="5130" max="5130" width="0" style="29" hidden="1" customWidth="1"/>
    <col min="5131" max="5376" width="9.140625" style="29"/>
    <col min="5377" max="5377" width="9.7109375" style="29" customWidth="1"/>
    <col min="5378" max="5378" width="37.85546875" style="29" customWidth="1"/>
    <col min="5379" max="5379" width="3.85546875" style="29" customWidth="1"/>
    <col min="5380" max="5380" width="6.85546875" style="29" customWidth="1"/>
    <col min="5381" max="5381" width="10.7109375" style="29" customWidth="1"/>
    <col min="5382" max="5382" width="1.140625" style="29" customWidth="1"/>
    <col min="5383" max="5383" width="0.85546875" style="29" customWidth="1"/>
    <col min="5384" max="5384" width="8.5703125" style="29" customWidth="1"/>
    <col min="5385" max="5385" width="10.7109375" style="29" customWidth="1"/>
    <col min="5386" max="5386" width="0" style="29" hidden="1" customWidth="1"/>
    <col min="5387" max="5632" width="9.140625" style="29"/>
    <col min="5633" max="5633" width="9.7109375" style="29" customWidth="1"/>
    <col min="5634" max="5634" width="37.85546875" style="29" customWidth="1"/>
    <col min="5635" max="5635" width="3.85546875" style="29" customWidth="1"/>
    <col min="5636" max="5636" width="6.85546875" style="29" customWidth="1"/>
    <col min="5637" max="5637" width="10.7109375" style="29" customWidth="1"/>
    <col min="5638" max="5638" width="1.140625" style="29" customWidth="1"/>
    <col min="5639" max="5639" width="0.85546875" style="29" customWidth="1"/>
    <col min="5640" max="5640" width="8.5703125" style="29" customWidth="1"/>
    <col min="5641" max="5641" width="10.7109375" style="29" customWidth="1"/>
    <col min="5642" max="5642" width="0" style="29" hidden="1" customWidth="1"/>
    <col min="5643" max="5888" width="9.140625" style="29"/>
    <col min="5889" max="5889" width="9.7109375" style="29" customWidth="1"/>
    <col min="5890" max="5890" width="37.85546875" style="29" customWidth="1"/>
    <col min="5891" max="5891" width="3.85546875" style="29" customWidth="1"/>
    <col min="5892" max="5892" width="6.85546875" style="29" customWidth="1"/>
    <col min="5893" max="5893" width="10.7109375" style="29" customWidth="1"/>
    <col min="5894" max="5894" width="1.140625" style="29" customWidth="1"/>
    <col min="5895" max="5895" width="0.85546875" style="29" customWidth="1"/>
    <col min="5896" max="5896" width="8.5703125" style="29" customWidth="1"/>
    <col min="5897" max="5897" width="10.7109375" style="29" customWidth="1"/>
    <col min="5898" max="5898" width="0" style="29" hidden="1" customWidth="1"/>
    <col min="5899" max="6144" width="9.140625" style="29"/>
    <col min="6145" max="6145" width="9.7109375" style="29" customWidth="1"/>
    <col min="6146" max="6146" width="37.85546875" style="29" customWidth="1"/>
    <col min="6147" max="6147" width="3.85546875" style="29" customWidth="1"/>
    <col min="6148" max="6148" width="6.85546875" style="29" customWidth="1"/>
    <col min="6149" max="6149" width="10.7109375" style="29" customWidth="1"/>
    <col min="6150" max="6150" width="1.140625" style="29" customWidth="1"/>
    <col min="6151" max="6151" width="0.85546875" style="29" customWidth="1"/>
    <col min="6152" max="6152" width="8.5703125" style="29" customWidth="1"/>
    <col min="6153" max="6153" width="10.7109375" style="29" customWidth="1"/>
    <col min="6154" max="6154" width="0" style="29" hidden="1" customWidth="1"/>
    <col min="6155" max="6400" width="9.140625" style="29"/>
    <col min="6401" max="6401" width="9.7109375" style="29" customWidth="1"/>
    <col min="6402" max="6402" width="37.85546875" style="29" customWidth="1"/>
    <col min="6403" max="6403" width="3.85546875" style="29" customWidth="1"/>
    <col min="6404" max="6404" width="6.85546875" style="29" customWidth="1"/>
    <col min="6405" max="6405" width="10.7109375" style="29" customWidth="1"/>
    <col min="6406" max="6406" width="1.140625" style="29" customWidth="1"/>
    <col min="6407" max="6407" width="0.85546875" style="29" customWidth="1"/>
    <col min="6408" max="6408" width="8.5703125" style="29" customWidth="1"/>
    <col min="6409" max="6409" width="10.7109375" style="29" customWidth="1"/>
    <col min="6410" max="6410" width="0" style="29" hidden="1" customWidth="1"/>
    <col min="6411" max="6656" width="9.140625" style="29"/>
    <col min="6657" max="6657" width="9.7109375" style="29" customWidth="1"/>
    <col min="6658" max="6658" width="37.85546875" style="29" customWidth="1"/>
    <col min="6659" max="6659" width="3.85546875" style="29" customWidth="1"/>
    <col min="6660" max="6660" width="6.85546875" style="29" customWidth="1"/>
    <col min="6661" max="6661" width="10.7109375" style="29" customWidth="1"/>
    <col min="6662" max="6662" width="1.140625" style="29" customWidth="1"/>
    <col min="6663" max="6663" width="0.85546875" style="29" customWidth="1"/>
    <col min="6664" max="6664" width="8.5703125" style="29" customWidth="1"/>
    <col min="6665" max="6665" width="10.7109375" style="29" customWidth="1"/>
    <col min="6666" max="6666" width="0" style="29" hidden="1" customWidth="1"/>
    <col min="6667" max="6912" width="9.140625" style="29"/>
    <col min="6913" max="6913" width="9.7109375" style="29" customWidth="1"/>
    <col min="6914" max="6914" width="37.85546875" style="29" customWidth="1"/>
    <col min="6915" max="6915" width="3.85546875" style="29" customWidth="1"/>
    <col min="6916" max="6916" width="6.85546875" style="29" customWidth="1"/>
    <col min="6917" max="6917" width="10.7109375" style="29" customWidth="1"/>
    <col min="6918" max="6918" width="1.140625" style="29" customWidth="1"/>
    <col min="6919" max="6919" width="0.85546875" style="29" customWidth="1"/>
    <col min="6920" max="6920" width="8.5703125" style="29" customWidth="1"/>
    <col min="6921" max="6921" width="10.7109375" style="29" customWidth="1"/>
    <col min="6922" max="6922" width="0" style="29" hidden="1" customWidth="1"/>
    <col min="6923" max="7168" width="9.140625" style="29"/>
    <col min="7169" max="7169" width="9.7109375" style="29" customWidth="1"/>
    <col min="7170" max="7170" width="37.85546875" style="29" customWidth="1"/>
    <col min="7171" max="7171" width="3.85546875" style="29" customWidth="1"/>
    <col min="7172" max="7172" width="6.85546875" style="29" customWidth="1"/>
    <col min="7173" max="7173" width="10.7109375" style="29" customWidth="1"/>
    <col min="7174" max="7174" width="1.140625" style="29" customWidth="1"/>
    <col min="7175" max="7175" width="0.85546875" style="29" customWidth="1"/>
    <col min="7176" max="7176" width="8.5703125" style="29" customWidth="1"/>
    <col min="7177" max="7177" width="10.7109375" style="29" customWidth="1"/>
    <col min="7178" max="7178" width="0" style="29" hidden="1" customWidth="1"/>
    <col min="7179" max="7424" width="9.140625" style="29"/>
    <col min="7425" max="7425" width="9.7109375" style="29" customWidth="1"/>
    <col min="7426" max="7426" width="37.85546875" style="29" customWidth="1"/>
    <col min="7427" max="7427" width="3.85546875" style="29" customWidth="1"/>
    <col min="7428" max="7428" width="6.85546875" style="29" customWidth="1"/>
    <col min="7429" max="7429" width="10.7109375" style="29" customWidth="1"/>
    <col min="7430" max="7430" width="1.140625" style="29" customWidth="1"/>
    <col min="7431" max="7431" width="0.85546875" style="29" customWidth="1"/>
    <col min="7432" max="7432" width="8.5703125" style="29" customWidth="1"/>
    <col min="7433" max="7433" width="10.7109375" style="29" customWidth="1"/>
    <col min="7434" max="7434" width="0" style="29" hidden="1" customWidth="1"/>
    <col min="7435" max="7680" width="9.140625" style="29"/>
    <col min="7681" max="7681" width="9.7109375" style="29" customWidth="1"/>
    <col min="7682" max="7682" width="37.85546875" style="29" customWidth="1"/>
    <col min="7683" max="7683" width="3.85546875" style="29" customWidth="1"/>
    <col min="7684" max="7684" width="6.85546875" style="29" customWidth="1"/>
    <col min="7685" max="7685" width="10.7109375" style="29" customWidth="1"/>
    <col min="7686" max="7686" width="1.140625" style="29" customWidth="1"/>
    <col min="7687" max="7687" width="0.85546875" style="29" customWidth="1"/>
    <col min="7688" max="7688" width="8.5703125" style="29" customWidth="1"/>
    <col min="7689" max="7689" width="10.7109375" style="29" customWidth="1"/>
    <col min="7690" max="7690" width="0" style="29" hidden="1" customWidth="1"/>
    <col min="7691" max="7936" width="9.140625" style="29"/>
    <col min="7937" max="7937" width="9.7109375" style="29" customWidth="1"/>
    <col min="7938" max="7938" width="37.85546875" style="29" customWidth="1"/>
    <col min="7939" max="7939" width="3.85546875" style="29" customWidth="1"/>
    <col min="7940" max="7940" width="6.85546875" style="29" customWidth="1"/>
    <col min="7941" max="7941" width="10.7109375" style="29" customWidth="1"/>
    <col min="7942" max="7942" width="1.140625" style="29" customWidth="1"/>
    <col min="7943" max="7943" width="0.85546875" style="29" customWidth="1"/>
    <col min="7944" max="7944" width="8.5703125" style="29" customWidth="1"/>
    <col min="7945" max="7945" width="10.7109375" style="29" customWidth="1"/>
    <col min="7946" max="7946" width="0" style="29" hidden="1" customWidth="1"/>
    <col min="7947" max="8192" width="9.140625" style="29"/>
    <col min="8193" max="8193" width="9.7109375" style="29" customWidth="1"/>
    <col min="8194" max="8194" width="37.85546875" style="29" customWidth="1"/>
    <col min="8195" max="8195" width="3.85546875" style="29" customWidth="1"/>
    <col min="8196" max="8196" width="6.85546875" style="29" customWidth="1"/>
    <col min="8197" max="8197" width="10.7109375" style="29" customWidth="1"/>
    <col min="8198" max="8198" width="1.140625" style="29" customWidth="1"/>
    <col min="8199" max="8199" width="0.85546875" style="29" customWidth="1"/>
    <col min="8200" max="8200" width="8.5703125" style="29" customWidth="1"/>
    <col min="8201" max="8201" width="10.7109375" style="29" customWidth="1"/>
    <col min="8202" max="8202" width="0" style="29" hidden="1" customWidth="1"/>
    <col min="8203" max="8448" width="9.140625" style="29"/>
    <col min="8449" max="8449" width="9.7109375" style="29" customWidth="1"/>
    <col min="8450" max="8450" width="37.85546875" style="29" customWidth="1"/>
    <col min="8451" max="8451" width="3.85546875" style="29" customWidth="1"/>
    <col min="8452" max="8452" width="6.85546875" style="29" customWidth="1"/>
    <col min="8453" max="8453" width="10.7109375" style="29" customWidth="1"/>
    <col min="8454" max="8454" width="1.140625" style="29" customWidth="1"/>
    <col min="8455" max="8455" width="0.85546875" style="29" customWidth="1"/>
    <col min="8456" max="8456" width="8.5703125" style="29" customWidth="1"/>
    <col min="8457" max="8457" width="10.7109375" style="29" customWidth="1"/>
    <col min="8458" max="8458" width="0" style="29" hidden="1" customWidth="1"/>
    <col min="8459" max="8704" width="9.140625" style="29"/>
    <col min="8705" max="8705" width="9.7109375" style="29" customWidth="1"/>
    <col min="8706" max="8706" width="37.85546875" style="29" customWidth="1"/>
    <col min="8707" max="8707" width="3.85546875" style="29" customWidth="1"/>
    <col min="8708" max="8708" width="6.85546875" style="29" customWidth="1"/>
    <col min="8709" max="8709" width="10.7109375" style="29" customWidth="1"/>
    <col min="8710" max="8710" width="1.140625" style="29" customWidth="1"/>
    <col min="8711" max="8711" width="0.85546875" style="29" customWidth="1"/>
    <col min="8712" max="8712" width="8.5703125" style="29" customWidth="1"/>
    <col min="8713" max="8713" width="10.7109375" style="29" customWidth="1"/>
    <col min="8714" max="8714" width="0" style="29" hidden="1" customWidth="1"/>
    <col min="8715" max="8960" width="9.140625" style="29"/>
    <col min="8961" max="8961" width="9.7109375" style="29" customWidth="1"/>
    <col min="8962" max="8962" width="37.85546875" style="29" customWidth="1"/>
    <col min="8963" max="8963" width="3.85546875" style="29" customWidth="1"/>
    <col min="8964" max="8964" width="6.85546875" style="29" customWidth="1"/>
    <col min="8965" max="8965" width="10.7109375" style="29" customWidth="1"/>
    <col min="8966" max="8966" width="1.140625" style="29" customWidth="1"/>
    <col min="8967" max="8967" width="0.85546875" style="29" customWidth="1"/>
    <col min="8968" max="8968" width="8.5703125" style="29" customWidth="1"/>
    <col min="8969" max="8969" width="10.7109375" style="29" customWidth="1"/>
    <col min="8970" max="8970" width="0" style="29" hidden="1" customWidth="1"/>
    <col min="8971" max="9216" width="9.140625" style="29"/>
    <col min="9217" max="9217" width="9.7109375" style="29" customWidth="1"/>
    <col min="9218" max="9218" width="37.85546875" style="29" customWidth="1"/>
    <col min="9219" max="9219" width="3.85546875" style="29" customWidth="1"/>
    <col min="9220" max="9220" width="6.85546875" style="29" customWidth="1"/>
    <col min="9221" max="9221" width="10.7109375" style="29" customWidth="1"/>
    <col min="9222" max="9222" width="1.140625" style="29" customWidth="1"/>
    <col min="9223" max="9223" width="0.85546875" style="29" customWidth="1"/>
    <col min="9224" max="9224" width="8.5703125" style="29" customWidth="1"/>
    <col min="9225" max="9225" width="10.7109375" style="29" customWidth="1"/>
    <col min="9226" max="9226" width="0" style="29" hidden="1" customWidth="1"/>
    <col min="9227" max="9472" width="9.140625" style="29"/>
    <col min="9473" max="9473" width="9.7109375" style="29" customWidth="1"/>
    <col min="9474" max="9474" width="37.85546875" style="29" customWidth="1"/>
    <col min="9475" max="9475" width="3.85546875" style="29" customWidth="1"/>
    <col min="9476" max="9476" width="6.85546875" style="29" customWidth="1"/>
    <col min="9477" max="9477" width="10.7109375" style="29" customWidth="1"/>
    <col min="9478" max="9478" width="1.140625" style="29" customWidth="1"/>
    <col min="9479" max="9479" width="0.85546875" style="29" customWidth="1"/>
    <col min="9480" max="9480" width="8.5703125" style="29" customWidth="1"/>
    <col min="9481" max="9481" width="10.7109375" style="29" customWidth="1"/>
    <col min="9482" max="9482" width="0" style="29" hidden="1" customWidth="1"/>
    <col min="9483" max="9728" width="9.140625" style="29"/>
    <col min="9729" max="9729" width="9.7109375" style="29" customWidth="1"/>
    <col min="9730" max="9730" width="37.85546875" style="29" customWidth="1"/>
    <col min="9731" max="9731" width="3.85546875" style="29" customWidth="1"/>
    <col min="9732" max="9732" width="6.85546875" style="29" customWidth="1"/>
    <col min="9733" max="9733" width="10.7109375" style="29" customWidth="1"/>
    <col min="9734" max="9734" width="1.140625" style="29" customWidth="1"/>
    <col min="9735" max="9735" width="0.85546875" style="29" customWidth="1"/>
    <col min="9736" max="9736" width="8.5703125" style="29" customWidth="1"/>
    <col min="9737" max="9737" width="10.7109375" style="29" customWidth="1"/>
    <col min="9738" max="9738" width="0" style="29" hidden="1" customWidth="1"/>
    <col min="9739" max="9984" width="9.140625" style="29"/>
    <col min="9985" max="9985" width="9.7109375" style="29" customWidth="1"/>
    <col min="9986" max="9986" width="37.85546875" style="29" customWidth="1"/>
    <col min="9987" max="9987" width="3.85546875" style="29" customWidth="1"/>
    <col min="9988" max="9988" width="6.85546875" style="29" customWidth="1"/>
    <col min="9989" max="9989" width="10.7109375" style="29" customWidth="1"/>
    <col min="9990" max="9990" width="1.140625" style="29" customWidth="1"/>
    <col min="9991" max="9991" width="0.85546875" style="29" customWidth="1"/>
    <col min="9992" max="9992" width="8.5703125" style="29" customWidth="1"/>
    <col min="9993" max="9993" width="10.7109375" style="29" customWidth="1"/>
    <col min="9994" max="9994" width="0" style="29" hidden="1" customWidth="1"/>
    <col min="9995" max="10240" width="9.140625" style="29"/>
    <col min="10241" max="10241" width="9.7109375" style="29" customWidth="1"/>
    <col min="10242" max="10242" width="37.85546875" style="29" customWidth="1"/>
    <col min="10243" max="10243" width="3.85546875" style="29" customWidth="1"/>
    <col min="10244" max="10244" width="6.85546875" style="29" customWidth="1"/>
    <col min="10245" max="10245" width="10.7109375" style="29" customWidth="1"/>
    <col min="10246" max="10246" width="1.140625" style="29" customWidth="1"/>
    <col min="10247" max="10247" width="0.85546875" style="29" customWidth="1"/>
    <col min="10248" max="10248" width="8.5703125" style="29" customWidth="1"/>
    <col min="10249" max="10249" width="10.7109375" style="29" customWidth="1"/>
    <col min="10250" max="10250" width="0" style="29" hidden="1" customWidth="1"/>
    <col min="10251" max="10496" width="9.140625" style="29"/>
    <col min="10497" max="10497" width="9.7109375" style="29" customWidth="1"/>
    <col min="10498" max="10498" width="37.85546875" style="29" customWidth="1"/>
    <col min="10499" max="10499" width="3.85546875" style="29" customWidth="1"/>
    <col min="10500" max="10500" width="6.85546875" style="29" customWidth="1"/>
    <col min="10501" max="10501" width="10.7109375" style="29" customWidth="1"/>
    <col min="10502" max="10502" width="1.140625" style="29" customWidth="1"/>
    <col min="10503" max="10503" width="0.85546875" style="29" customWidth="1"/>
    <col min="10504" max="10504" width="8.5703125" style="29" customWidth="1"/>
    <col min="10505" max="10505" width="10.7109375" style="29" customWidth="1"/>
    <col min="10506" max="10506" width="0" style="29" hidden="1" customWidth="1"/>
    <col min="10507" max="10752" width="9.140625" style="29"/>
    <col min="10753" max="10753" width="9.7109375" style="29" customWidth="1"/>
    <col min="10754" max="10754" width="37.85546875" style="29" customWidth="1"/>
    <col min="10755" max="10755" width="3.85546875" style="29" customWidth="1"/>
    <col min="10756" max="10756" width="6.85546875" style="29" customWidth="1"/>
    <col min="10757" max="10757" width="10.7109375" style="29" customWidth="1"/>
    <col min="10758" max="10758" width="1.140625" style="29" customWidth="1"/>
    <col min="10759" max="10759" width="0.85546875" style="29" customWidth="1"/>
    <col min="10760" max="10760" width="8.5703125" style="29" customWidth="1"/>
    <col min="10761" max="10761" width="10.7109375" style="29" customWidth="1"/>
    <col min="10762" max="10762" width="0" style="29" hidden="1" customWidth="1"/>
    <col min="10763" max="11008" width="9.140625" style="29"/>
    <col min="11009" max="11009" width="9.7109375" style="29" customWidth="1"/>
    <col min="11010" max="11010" width="37.85546875" style="29" customWidth="1"/>
    <col min="11011" max="11011" width="3.85546875" style="29" customWidth="1"/>
    <col min="11012" max="11012" width="6.85546875" style="29" customWidth="1"/>
    <col min="11013" max="11013" width="10.7109375" style="29" customWidth="1"/>
    <col min="11014" max="11014" width="1.140625" style="29" customWidth="1"/>
    <col min="11015" max="11015" width="0.85546875" style="29" customWidth="1"/>
    <col min="11016" max="11016" width="8.5703125" style="29" customWidth="1"/>
    <col min="11017" max="11017" width="10.7109375" style="29" customWidth="1"/>
    <col min="11018" max="11018" width="0" style="29" hidden="1" customWidth="1"/>
    <col min="11019" max="11264" width="9.140625" style="29"/>
    <col min="11265" max="11265" width="9.7109375" style="29" customWidth="1"/>
    <col min="11266" max="11266" width="37.85546875" style="29" customWidth="1"/>
    <col min="11267" max="11267" width="3.85546875" style="29" customWidth="1"/>
    <col min="11268" max="11268" width="6.85546875" style="29" customWidth="1"/>
    <col min="11269" max="11269" width="10.7109375" style="29" customWidth="1"/>
    <col min="11270" max="11270" width="1.140625" style="29" customWidth="1"/>
    <col min="11271" max="11271" width="0.85546875" style="29" customWidth="1"/>
    <col min="11272" max="11272" width="8.5703125" style="29" customWidth="1"/>
    <col min="11273" max="11273" width="10.7109375" style="29" customWidth="1"/>
    <col min="11274" max="11274" width="0" style="29" hidden="1" customWidth="1"/>
    <col min="11275" max="11520" width="9.140625" style="29"/>
    <col min="11521" max="11521" width="9.7109375" style="29" customWidth="1"/>
    <col min="11522" max="11522" width="37.85546875" style="29" customWidth="1"/>
    <col min="11523" max="11523" width="3.85546875" style="29" customWidth="1"/>
    <col min="11524" max="11524" width="6.85546875" style="29" customWidth="1"/>
    <col min="11525" max="11525" width="10.7109375" style="29" customWidth="1"/>
    <col min="11526" max="11526" width="1.140625" style="29" customWidth="1"/>
    <col min="11527" max="11527" width="0.85546875" style="29" customWidth="1"/>
    <col min="11528" max="11528" width="8.5703125" style="29" customWidth="1"/>
    <col min="11529" max="11529" width="10.7109375" style="29" customWidth="1"/>
    <col min="11530" max="11530" width="0" style="29" hidden="1" customWidth="1"/>
    <col min="11531" max="11776" width="9.140625" style="29"/>
    <col min="11777" max="11777" width="9.7109375" style="29" customWidth="1"/>
    <col min="11778" max="11778" width="37.85546875" style="29" customWidth="1"/>
    <col min="11779" max="11779" width="3.85546875" style="29" customWidth="1"/>
    <col min="11780" max="11780" width="6.85546875" style="29" customWidth="1"/>
    <col min="11781" max="11781" width="10.7109375" style="29" customWidth="1"/>
    <col min="11782" max="11782" width="1.140625" style="29" customWidth="1"/>
    <col min="11783" max="11783" width="0.85546875" style="29" customWidth="1"/>
    <col min="11784" max="11784" width="8.5703125" style="29" customWidth="1"/>
    <col min="11785" max="11785" width="10.7109375" style="29" customWidth="1"/>
    <col min="11786" max="11786" width="0" style="29" hidden="1" customWidth="1"/>
    <col min="11787" max="12032" width="9.140625" style="29"/>
    <col min="12033" max="12033" width="9.7109375" style="29" customWidth="1"/>
    <col min="12034" max="12034" width="37.85546875" style="29" customWidth="1"/>
    <col min="12035" max="12035" width="3.85546875" style="29" customWidth="1"/>
    <col min="12036" max="12036" width="6.85546875" style="29" customWidth="1"/>
    <col min="12037" max="12037" width="10.7109375" style="29" customWidth="1"/>
    <col min="12038" max="12038" width="1.140625" style="29" customWidth="1"/>
    <col min="12039" max="12039" width="0.85546875" style="29" customWidth="1"/>
    <col min="12040" max="12040" width="8.5703125" style="29" customWidth="1"/>
    <col min="12041" max="12041" width="10.7109375" style="29" customWidth="1"/>
    <col min="12042" max="12042" width="0" style="29" hidden="1" customWidth="1"/>
    <col min="12043" max="12288" width="9.140625" style="29"/>
    <col min="12289" max="12289" width="9.7109375" style="29" customWidth="1"/>
    <col min="12290" max="12290" width="37.85546875" style="29" customWidth="1"/>
    <col min="12291" max="12291" width="3.85546875" style="29" customWidth="1"/>
    <col min="12292" max="12292" width="6.85546875" style="29" customWidth="1"/>
    <col min="12293" max="12293" width="10.7109375" style="29" customWidth="1"/>
    <col min="12294" max="12294" width="1.140625" style="29" customWidth="1"/>
    <col min="12295" max="12295" width="0.85546875" style="29" customWidth="1"/>
    <col min="12296" max="12296" width="8.5703125" style="29" customWidth="1"/>
    <col min="12297" max="12297" width="10.7109375" style="29" customWidth="1"/>
    <col min="12298" max="12298" width="0" style="29" hidden="1" customWidth="1"/>
    <col min="12299" max="12544" width="9.140625" style="29"/>
    <col min="12545" max="12545" width="9.7109375" style="29" customWidth="1"/>
    <col min="12546" max="12546" width="37.85546875" style="29" customWidth="1"/>
    <col min="12547" max="12547" width="3.85546875" style="29" customWidth="1"/>
    <col min="12548" max="12548" width="6.85546875" style="29" customWidth="1"/>
    <col min="12549" max="12549" width="10.7109375" style="29" customWidth="1"/>
    <col min="12550" max="12550" width="1.140625" style="29" customWidth="1"/>
    <col min="12551" max="12551" width="0.85546875" style="29" customWidth="1"/>
    <col min="12552" max="12552" width="8.5703125" style="29" customWidth="1"/>
    <col min="12553" max="12553" width="10.7109375" style="29" customWidth="1"/>
    <col min="12554" max="12554" width="0" style="29" hidden="1" customWidth="1"/>
    <col min="12555" max="12800" width="9.140625" style="29"/>
    <col min="12801" max="12801" width="9.7109375" style="29" customWidth="1"/>
    <col min="12802" max="12802" width="37.85546875" style="29" customWidth="1"/>
    <col min="12803" max="12803" width="3.85546875" style="29" customWidth="1"/>
    <col min="12804" max="12804" width="6.85546875" style="29" customWidth="1"/>
    <col min="12805" max="12805" width="10.7109375" style="29" customWidth="1"/>
    <col min="12806" max="12806" width="1.140625" style="29" customWidth="1"/>
    <col min="12807" max="12807" width="0.85546875" style="29" customWidth="1"/>
    <col min="12808" max="12808" width="8.5703125" style="29" customWidth="1"/>
    <col min="12809" max="12809" width="10.7109375" style="29" customWidth="1"/>
    <col min="12810" max="12810" width="0" style="29" hidden="1" customWidth="1"/>
    <col min="12811" max="13056" width="9.140625" style="29"/>
    <col min="13057" max="13057" width="9.7109375" style="29" customWidth="1"/>
    <col min="13058" max="13058" width="37.85546875" style="29" customWidth="1"/>
    <col min="13059" max="13059" width="3.85546875" style="29" customWidth="1"/>
    <col min="13060" max="13060" width="6.85546875" style="29" customWidth="1"/>
    <col min="13061" max="13061" width="10.7109375" style="29" customWidth="1"/>
    <col min="13062" max="13062" width="1.140625" style="29" customWidth="1"/>
    <col min="13063" max="13063" width="0.85546875" style="29" customWidth="1"/>
    <col min="13064" max="13064" width="8.5703125" style="29" customWidth="1"/>
    <col min="13065" max="13065" width="10.7109375" style="29" customWidth="1"/>
    <col min="13066" max="13066" width="0" style="29" hidden="1" customWidth="1"/>
    <col min="13067" max="13312" width="9.140625" style="29"/>
    <col min="13313" max="13313" width="9.7109375" style="29" customWidth="1"/>
    <col min="13314" max="13314" width="37.85546875" style="29" customWidth="1"/>
    <col min="13315" max="13315" width="3.85546875" style="29" customWidth="1"/>
    <col min="13316" max="13316" width="6.85546875" style="29" customWidth="1"/>
    <col min="13317" max="13317" width="10.7109375" style="29" customWidth="1"/>
    <col min="13318" max="13318" width="1.140625" style="29" customWidth="1"/>
    <col min="13319" max="13319" width="0.85546875" style="29" customWidth="1"/>
    <col min="13320" max="13320" width="8.5703125" style="29" customWidth="1"/>
    <col min="13321" max="13321" width="10.7109375" style="29" customWidth="1"/>
    <col min="13322" max="13322" width="0" style="29" hidden="1" customWidth="1"/>
    <col min="13323" max="13568" width="9.140625" style="29"/>
    <col min="13569" max="13569" width="9.7109375" style="29" customWidth="1"/>
    <col min="13570" max="13570" width="37.85546875" style="29" customWidth="1"/>
    <col min="13571" max="13571" width="3.85546875" style="29" customWidth="1"/>
    <col min="13572" max="13572" width="6.85546875" style="29" customWidth="1"/>
    <col min="13573" max="13573" width="10.7109375" style="29" customWidth="1"/>
    <col min="13574" max="13574" width="1.140625" style="29" customWidth="1"/>
    <col min="13575" max="13575" width="0.85546875" style="29" customWidth="1"/>
    <col min="13576" max="13576" width="8.5703125" style="29" customWidth="1"/>
    <col min="13577" max="13577" width="10.7109375" style="29" customWidth="1"/>
    <col min="13578" max="13578" width="0" style="29" hidden="1" customWidth="1"/>
    <col min="13579" max="13824" width="9.140625" style="29"/>
    <col min="13825" max="13825" width="9.7109375" style="29" customWidth="1"/>
    <col min="13826" max="13826" width="37.85546875" style="29" customWidth="1"/>
    <col min="13827" max="13827" width="3.85546875" style="29" customWidth="1"/>
    <col min="13828" max="13828" width="6.85546875" style="29" customWidth="1"/>
    <col min="13829" max="13829" width="10.7109375" style="29" customWidth="1"/>
    <col min="13830" max="13830" width="1.140625" style="29" customWidth="1"/>
    <col min="13831" max="13831" width="0.85546875" style="29" customWidth="1"/>
    <col min="13832" max="13832" width="8.5703125" style="29" customWidth="1"/>
    <col min="13833" max="13833" width="10.7109375" style="29" customWidth="1"/>
    <col min="13834" max="13834" width="0" style="29" hidden="1" customWidth="1"/>
    <col min="13835" max="14080" width="9.140625" style="29"/>
    <col min="14081" max="14081" width="9.7109375" style="29" customWidth="1"/>
    <col min="14082" max="14082" width="37.85546875" style="29" customWidth="1"/>
    <col min="14083" max="14083" width="3.85546875" style="29" customWidth="1"/>
    <col min="14084" max="14084" width="6.85546875" style="29" customWidth="1"/>
    <col min="14085" max="14085" width="10.7109375" style="29" customWidth="1"/>
    <col min="14086" max="14086" width="1.140625" style="29" customWidth="1"/>
    <col min="14087" max="14087" width="0.85546875" style="29" customWidth="1"/>
    <col min="14088" max="14088" width="8.5703125" style="29" customWidth="1"/>
    <col min="14089" max="14089" width="10.7109375" style="29" customWidth="1"/>
    <col min="14090" max="14090" width="0" style="29" hidden="1" customWidth="1"/>
    <col min="14091" max="14336" width="9.140625" style="29"/>
    <col min="14337" max="14337" width="9.7109375" style="29" customWidth="1"/>
    <col min="14338" max="14338" width="37.85546875" style="29" customWidth="1"/>
    <col min="14339" max="14339" width="3.85546875" style="29" customWidth="1"/>
    <col min="14340" max="14340" width="6.85546875" style="29" customWidth="1"/>
    <col min="14341" max="14341" width="10.7109375" style="29" customWidth="1"/>
    <col min="14342" max="14342" width="1.140625" style="29" customWidth="1"/>
    <col min="14343" max="14343" width="0.85546875" style="29" customWidth="1"/>
    <col min="14344" max="14344" width="8.5703125" style="29" customWidth="1"/>
    <col min="14345" max="14345" width="10.7109375" style="29" customWidth="1"/>
    <col min="14346" max="14346" width="0" style="29" hidden="1" customWidth="1"/>
    <col min="14347" max="14592" width="9.140625" style="29"/>
    <col min="14593" max="14593" width="9.7109375" style="29" customWidth="1"/>
    <col min="14594" max="14594" width="37.85546875" style="29" customWidth="1"/>
    <col min="14595" max="14595" width="3.85546875" style="29" customWidth="1"/>
    <col min="14596" max="14596" width="6.85546875" style="29" customWidth="1"/>
    <col min="14597" max="14597" width="10.7109375" style="29" customWidth="1"/>
    <col min="14598" max="14598" width="1.140625" style="29" customWidth="1"/>
    <col min="14599" max="14599" width="0.85546875" style="29" customWidth="1"/>
    <col min="14600" max="14600" width="8.5703125" style="29" customWidth="1"/>
    <col min="14601" max="14601" width="10.7109375" style="29" customWidth="1"/>
    <col min="14602" max="14602" width="0" style="29" hidden="1" customWidth="1"/>
    <col min="14603" max="14848" width="9.140625" style="29"/>
    <col min="14849" max="14849" width="9.7109375" style="29" customWidth="1"/>
    <col min="14850" max="14850" width="37.85546875" style="29" customWidth="1"/>
    <col min="14851" max="14851" width="3.85546875" style="29" customWidth="1"/>
    <col min="14852" max="14852" width="6.85546875" style="29" customWidth="1"/>
    <col min="14853" max="14853" width="10.7109375" style="29" customWidth="1"/>
    <col min="14854" max="14854" width="1.140625" style="29" customWidth="1"/>
    <col min="14855" max="14855" width="0.85546875" style="29" customWidth="1"/>
    <col min="14856" max="14856" width="8.5703125" style="29" customWidth="1"/>
    <col min="14857" max="14857" width="10.7109375" style="29" customWidth="1"/>
    <col min="14858" max="14858" width="0" style="29" hidden="1" customWidth="1"/>
    <col min="14859" max="15104" width="9.140625" style="29"/>
    <col min="15105" max="15105" width="9.7109375" style="29" customWidth="1"/>
    <col min="15106" max="15106" width="37.85546875" style="29" customWidth="1"/>
    <col min="15107" max="15107" width="3.85546875" style="29" customWidth="1"/>
    <col min="15108" max="15108" width="6.85546875" style="29" customWidth="1"/>
    <col min="15109" max="15109" width="10.7109375" style="29" customWidth="1"/>
    <col min="15110" max="15110" width="1.140625" style="29" customWidth="1"/>
    <col min="15111" max="15111" width="0.85546875" style="29" customWidth="1"/>
    <col min="15112" max="15112" width="8.5703125" style="29" customWidth="1"/>
    <col min="15113" max="15113" width="10.7109375" style="29" customWidth="1"/>
    <col min="15114" max="15114" width="0" style="29" hidden="1" customWidth="1"/>
    <col min="15115" max="15360" width="9.140625" style="29"/>
    <col min="15361" max="15361" width="9.7109375" style="29" customWidth="1"/>
    <col min="15362" max="15362" width="37.85546875" style="29" customWidth="1"/>
    <col min="15363" max="15363" width="3.85546875" style="29" customWidth="1"/>
    <col min="15364" max="15364" width="6.85546875" style="29" customWidth="1"/>
    <col min="15365" max="15365" width="10.7109375" style="29" customWidth="1"/>
    <col min="15366" max="15366" width="1.140625" style="29" customWidth="1"/>
    <col min="15367" max="15367" width="0.85546875" style="29" customWidth="1"/>
    <col min="15368" max="15368" width="8.5703125" style="29" customWidth="1"/>
    <col min="15369" max="15369" width="10.7109375" style="29" customWidth="1"/>
    <col min="15370" max="15370" width="0" style="29" hidden="1" customWidth="1"/>
    <col min="15371" max="15616" width="9.140625" style="29"/>
    <col min="15617" max="15617" width="9.7109375" style="29" customWidth="1"/>
    <col min="15618" max="15618" width="37.85546875" style="29" customWidth="1"/>
    <col min="15619" max="15619" width="3.85546875" style="29" customWidth="1"/>
    <col min="15620" max="15620" width="6.85546875" style="29" customWidth="1"/>
    <col min="15621" max="15621" width="10.7109375" style="29" customWidth="1"/>
    <col min="15622" max="15622" width="1.140625" style="29" customWidth="1"/>
    <col min="15623" max="15623" width="0.85546875" style="29" customWidth="1"/>
    <col min="15624" max="15624" width="8.5703125" style="29" customWidth="1"/>
    <col min="15625" max="15625" width="10.7109375" style="29" customWidth="1"/>
    <col min="15626" max="15626" width="0" style="29" hidden="1" customWidth="1"/>
    <col min="15627" max="15872" width="9.140625" style="29"/>
    <col min="15873" max="15873" width="9.7109375" style="29" customWidth="1"/>
    <col min="15874" max="15874" width="37.85546875" style="29" customWidth="1"/>
    <col min="15875" max="15875" width="3.85546875" style="29" customWidth="1"/>
    <col min="15876" max="15876" width="6.85546875" style="29" customWidth="1"/>
    <col min="15877" max="15877" width="10.7109375" style="29" customWidth="1"/>
    <col min="15878" max="15878" width="1.140625" style="29" customWidth="1"/>
    <col min="15879" max="15879" width="0.85546875" style="29" customWidth="1"/>
    <col min="15880" max="15880" width="8.5703125" style="29" customWidth="1"/>
    <col min="15881" max="15881" width="10.7109375" style="29" customWidth="1"/>
    <col min="15882" max="15882" width="0" style="29" hidden="1" customWidth="1"/>
    <col min="15883" max="16128" width="9.140625" style="29"/>
    <col min="16129" max="16129" width="9.7109375" style="29" customWidth="1"/>
    <col min="16130" max="16130" width="37.85546875" style="29" customWidth="1"/>
    <col min="16131" max="16131" width="3.85546875" style="29" customWidth="1"/>
    <col min="16132" max="16132" width="6.85546875" style="29" customWidth="1"/>
    <col min="16133" max="16133" width="10.7109375" style="29" customWidth="1"/>
    <col min="16134" max="16134" width="1.140625" style="29" customWidth="1"/>
    <col min="16135" max="16135" width="0.85546875" style="29" customWidth="1"/>
    <col min="16136" max="16136" width="8.5703125" style="29" customWidth="1"/>
    <col min="16137" max="16137" width="10.7109375" style="29" customWidth="1"/>
    <col min="16138" max="16138" width="0" style="29" hidden="1" customWidth="1"/>
    <col min="16139" max="16384" width="9.140625" style="29"/>
  </cols>
  <sheetData>
    <row r="1" spans="1:9" ht="21" customHeight="1" x14ac:dyDescent="0.2">
      <c r="A1" s="89" t="s">
        <v>80</v>
      </c>
      <c r="B1" s="90"/>
      <c r="C1" s="90"/>
      <c r="D1" s="90"/>
      <c r="E1" s="90"/>
      <c r="F1" s="90"/>
      <c r="G1" s="90"/>
      <c r="H1" s="90"/>
      <c r="I1" s="90"/>
    </row>
    <row r="2" spans="1:9" ht="0.95" customHeight="1" x14ac:dyDescent="0.2"/>
    <row r="3" spans="1:9" ht="17.100000000000001" customHeight="1" x14ac:dyDescent="0.2">
      <c r="A3" s="91" t="s">
        <v>628</v>
      </c>
      <c r="B3" s="90"/>
      <c r="C3" s="90"/>
      <c r="D3" s="90"/>
      <c r="E3" s="90"/>
      <c r="F3" s="90"/>
      <c r="G3" s="90"/>
      <c r="H3" s="90"/>
      <c r="I3" s="90"/>
    </row>
    <row r="4" spans="1:9" ht="2.1" customHeight="1" x14ac:dyDescent="0.2"/>
    <row r="5" spans="1:9" ht="16.899999999999999" customHeight="1" x14ac:dyDescent="0.2">
      <c r="D5" s="92" t="s">
        <v>160</v>
      </c>
      <c r="E5" s="90"/>
      <c r="F5" s="90"/>
      <c r="H5" s="92"/>
      <c r="I5" s="90"/>
    </row>
    <row r="6" spans="1:9" ht="409.6" hidden="1" customHeight="1" x14ac:dyDescent="0.2"/>
    <row r="7" spans="1:9" ht="11.45" customHeight="1" x14ac:dyDescent="0.2">
      <c r="A7" s="93" t="s">
        <v>81</v>
      </c>
      <c r="B7" s="94"/>
      <c r="C7" s="93"/>
      <c r="D7" s="94"/>
      <c r="E7" s="68"/>
      <c r="F7" s="93"/>
      <c r="G7" s="95"/>
      <c r="H7" s="94"/>
    </row>
    <row r="8" spans="1:9" ht="22.7" customHeight="1" x14ac:dyDescent="0.2">
      <c r="A8" s="69" t="s">
        <v>76</v>
      </c>
      <c r="B8" s="69" t="s">
        <v>75</v>
      </c>
      <c r="C8" s="96" t="s">
        <v>644</v>
      </c>
      <c r="D8" s="94"/>
      <c r="E8" s="70" t="s">
        <v>629</v>
      </c>
      <c r="F8" s="96" t="s">
        <v>638</v>
      </c>
      <c r="G8" s="95"/>
      <c r="H8" s="94"/>
    </row>
    <row r="9" spans="1:9" ht="17.100000000000001" customHeight="1" x14ac:dyDescent="0.2">
      <c r="A9" s="71" t="s">
        <v>82</v>
      </c>
      <c r="B9" s="97" t="s">
        <v>83</v>
      </c>
      <c r="C9" s="95"/>
      <c r="D9" s="95"/>
      <c r="E9" s="95"/>
      <c r="F9" s="95"/>
      <c r="G9" s="95"/>
      <c r="H9" s="94"/>
    </row>
    <row r="10" spans="1:9" ht="17.100000000000001" customHeight="1" x14ac:dyDescent="0.2">
      <c r="A10" s="72" t="s">
        <v>325</v>
      </c>
      <c r="B10" s="98" t="s">
        <v>85</v>
      </c>
      <c r="C10" s="95"/>
      <c r="D10" s="95"/>
      <c r="E10" s="95"/>
      <c r="F10" s="95"/>
      <c r="G10" s="95"/>
      <c r="H10" s="94"/>
    </row>
    <row r="11" spans="1:9" ht="17.100000000000001" customHeight="1" x14ac:dyDescent="0.2">
      <c r="A11" s="73" t="s">
        <v>326</v>
      </c>
      <c r="B11" s="74" t="s">
        <v>87</v>
      </c>
      <c r="C11" s="99">
        <f>D_USCITE!D8</f>
        <v>384851</v>
      </c>
      <c r="D11" s="94"/>
      <c r="E11" s="75">
        <f>C11</f>
        <v>384851</v>
      </c>
      <c r="F11" s="99">
        <f>E11</f>
        <v>384851</v>
      </c>
      <c r="G11" s="95"/>
      <c r="H11" s="94"/>
    </row>
    <row r="12" spans="1:9" ht="17.100000000000001" customHeight="1" x14ac:dyDescent="0.2">
      <c r="A12" s="73" t="s">
        <v>334</v>
      </c>
      <c r="B12" s="74" t="s">
        <v>89</v>
      </c>
      <c r="C12" s="99">
        <f>D_USCITE!D9</f>
        <v>6135197</v>
      </c>
      <c r="D12" s="94"/>
      <c r="E12" s="75">
        <v>6200000</v>
      </c>
      <c r="F12" s="99">
        <v>6200000</v>
      </c>
      <c r="G12" s="95"/>
      <c r="H12" s="94"/>
    </row>
    <row r="13" spans="1:9" ht="17.100000000000001" customHeight="1" x14ac:dyDescent="0.2">
      <c r="A13" s="73" t="s">
        <v>354</v>
      </c>
      <c r="B13" s="74" t="s">
        <v>91</v>
      </c>
      <c r="C13" s="99">
        <f>D_USCITE!D10</f>
        <v>749315</v>
      </c>
      <c r="D13" s="94"/>
      <c r="E13" s="75">
        <v>800000</v>
      </c>
      <c r="F13" s="99">
        <v>850000</v>
      </c>
      <c r="G13" s="95"/>
      <c r="H13" s="94"/>
    </row>
    <row r="14" spans="1:9" ht="11.45" customHeight="1" x14ac:dyDescent="0.2">
      <c r="A14" s="100" t="s">
        <v>392</v>
      </c>
      <c r="B14" s="94"/>
      <c r="C14" s="101">
        <f>SUM(C11:D13)</f>
        <v>7269363</v>
      </c>
      <c r="D14" s="94"/>
      <c r="E14" s="76">
        <f>SUM(E11:E13)</f>
        <v>7384851</v>
      </c>
      <c r="F14" s="106">
        <f>SUM(F11:F13)</f>
        <v>7434851</v>
      </c>
      <c r="G14" s="107"/>
      <c r="H14" s="108"/>
    </row>
    <row r="15" spans="1:9" ht="17.100000000000001" customHeight="1" x14ac:dyDescent="0.2">
      <c r="A15" s="72" t="s">
        <v>393</v>
      </c>
      <c r="B15" s="98" t="s">
        <v>94</v>
      </c>
      <c r="C15" s="95"/>
      <c r="D15" s="95"/>
      <c r="E15" s="95"/>
      <c r="F15" s="95"/>
      <c r="G15" s="95"/>
      <c r="H15" s="94"/>
    </row>
    <row r="16" spans="1:9" ht="17.100000000000001" customHeight="1" x14ac:dyDescent="0.2">
      <c r="A16" s="73" t="s">
        <v>394</v>
      </c>
      <c r="B16" s="74" t="s">
        <v>96</v>
      </c>
      <c r="C16" s="99">
        <f>D_USCITE!D13</f>
        <v>6584900</v>
      </c>
      <c r="D16" s="94"/>
      <c r="E16" s="75">
        <v>7000000</v>
      </c>
      <c r="F16" s="99">
        <v>7200000</v>
      </c>
      <c r="G16" s="95"/>
      <c r="H16" s="94"/>
    </row>
    <row r="17" spans="1:8" ht="17.100000000000001" customHeight="1" x14ac:dyDescent="0.2">
      <c r="A17" s="73" t="s">
        <v>406</v>
      </c>
      <c r="B17" s="74" t="s">
        <v>98</v>
      </c>
      <c r="C17" s="99">
        <f>D_USCITE!D14</f>
        <v>440000</v>
      </c>
      <c r="D17" s="94"/>
      <c r="E17" s="75">
        <v>420000</v>
      </c>
      <c r="F17" s="99">
        <v>420000</v>
      </c>
      <c r="G17" s="95"/>
      <c r="H17" s="94"/>
    </row>
    <row r="18" spans="1:8" ht="17.100000000000001" customHeight="1" x14ac:dyDescent="0.2">
      <c r="A18" s="73" t="s">
        <v>414</v>
      </c>
      <c r="B18" s="74" t="s">
        <v>100</v>
      </c>
      <c r="C18" s="99">
        <f>D_USCITE!D15</f>
        <v>25000</v>
      </c>
      <c r="D18" s="94"/>
      <c r="E18" s="75">
        <v>25000</v>
      </c>
      <c r="F18" s="99">
        <v>25000</v>
      </c>
      <c r="G18" s="95"/>
      <c r="H18" s="94"/>
    </row>
    <row r="19" spans="1:8" ht="17.100000000000001" customHeight="1" x14ac:dyDescent="0.2">
      <c r="A19" s="73" t="s">
        <v>418</v>
      </c>
      <c r="B19" s="74" t="s">
        <v>102</v>
      </c>
      <c r="C19" s="99">
        <f>D_USCITE!D16</f>
        <v>663633</v>
      </c>
      <c r="D19" s="94"/>
      <c r="E19" s="75">
        <v>670000</v>
      </c>
      <c r="F19" s="99">
        <v>670000</v>
      </c>
      <c r="G19" s="95"/>
      <c r="H19" s="94"/>
    </row>
    <row r="20" spans="1:8" ht="17.100000000000001" customHeight="1" x14ac:dyDescent="0.2">
      <c r="A20" s="73" t="s">
        <v>422</v>
      </c>
      <c r="B20" s="74" t="s">
        <v>104</v>
      </c>
      <c r="C20" s="99">
        <f>D_USCITE!D17</f>
        <v>15000</v>
      </c>
      <c r="D20" s="94"/>
      <c r="E20" s="75">
        <v>15000</v>
      </c>
      <c r="F20" s="99">
        <v>15000</v>
      </c>
      <c r="G20" s="95"/>
      <c r="H20" s="94"/>
    </row>
    <row r="21" spans="1:8" ht="17.100000000000001" customHeight="1" x14ac:dyDescent="0.2">
      <c r="A21" s="73" t="s">
        <v>426</v>
      </c>
      <c r="B21" s="74" t="s">
        <v>106</v>
      </c>
      <c r="C21" s="99">
        <f>D_USCITE!D18</f>
        <v>508863</v>
      </c>
      <c r="D21" s="94"/>
      <c r="E21" s="75">
        <v>508863</v>
      </c>
      <c r="F21" s="99">
        <v>508863</v>
      </c>
      <c r="G21" s="95"/>
      <c r="H21" s="94"/>
    </row>
    <row r="22" spans="1:8" ht="11.45" customHeight="1" x14ac:dyDescent="0.2">
      <c r="A22" s="100" t="s">
        <v>436</v>
      </c>
      <c r="B22" s="94"/>
      <c r="C22" s="101">
        <f>SUM(C16:D21)</f>
        <v>8237396</v>
      </c>
      <c r="D22" s="94"/>
      <c r="E22" s="76">
        <f>SUM(E16:E21)</f>
        <v>8638863</v>
      </c>
      <c r="F22" s="101">
        <f>SUM(F16:H21)</f>
        <v>8838863</v>
      </c>
      <c r="G22" s="95"/>
      <c r="H22" s="94"/>
    </row>
    <row r="23" spans="1:8" ht="17.100000000000001" customHeight="1" x14ac:dyDescent="0.2">
      <c r="A23" s="72" t="s">
        <v>437</v>
      </c>
      <c r="B23" s="98" t="s">
        <v>109</v>
      </c>
      <c r="C23" s="95"/>
      <c r="D23" s="95"/>
      <c r="E23" s="95"/>
      <c r="F23" s="95"/>
      <c r="G23" s="95"/>
      <c r="H23" s="94"/>
    </row>
    <row r="24" spans="1:8" ht="17.100000000000001" customHeight="1" x14ac:dyDescent="0.2">
      <c r="A24" s="73" t="s">
        <v>438</v>
      </c>
      <c r="B24" s="74" t="s">
        <v>111</v>
      </c>
      <c r="C24" s="99">
        <v>0</v>
      </c>
      <c r="D24" s="94"/>
      <c r="E24" s="75">
        <v>0</v>
      </c>
      <c r="F24" s="99">
        <v>0</v>
      </c>
      <c r="G24" s="95"/>
      <c r="H24" s="94"/>
    </row>
    <row r="25" spans="1:8" ht="17.100000000000001" customHeight="1" x14ac:dyDescent="0.2">
      <c r="A25" s="73" t="s">
        <v>442</v>
      </c>
      <c r="B25" s="74" t="s">
        <v>113</v>
      </c>
      <c r="C25" s="99">
        <v>0</v>
      </c>
      <c r="D25" s="94"/>
      <c r="E25" s="75">
        <v>0</v>
      </c>
      <c r="F25" s="99">
        <v>0</v>
      </c>
      <c r="G25" s="95"/>
      <c r="H25" s="94"/>
    </row>
    <row r="26" spans="1:8" ht="11.45" customHeight="1" x14ac:dyDescent="0.2">
      <c r="A26" s="100" t="s">
        <v>446</v>
      </c>
      <c r="B26" s="94"/>
      <c r="C26" s="101">
        <v>0</v>
      </c>
      <c r="D26" s="94"/>
      <c r="E26" s="76">
        <v>0</v>
      </c>
      <c r="F26" s="101">
        <v>0</v>
      </c>
      <c r="G26" s="95"/>
      <c r="H26" s="94"/>
    </row>
    <row r="27" spans="1:8" ht="17.100000000000001" customHeight="1" x14ac:dyDescent="0.2">
      <c r="A27" s="72" t="s">
        <v>447</v>
      </c>
      <c r="B27" s="98" t="s">
        <v>116</v>
      </c>
      <c r="C27" s="95"/>
      <c r="D27" s="95"/>
      <c r="E27" s="95"/>
      <c r="F27" s="95"/>
      <c r="G27" s="95"/>
      <c r="H27" s="94"/>
    </row>
    <row r="28" spans="1:8" ht="17.100000000000001" customHeight="1" x14ac:dyDescent="0.2">
      <c r="A28" s="73" t="s">
        <v>448</v>
      </c>
      <c r="B28" s="74" t="s">
        <v>118</v>
      </c>
      <c r="C28" s="99">
        <v>0</v>
      </c>
      <c r="D28" s="94"/>
      <c r="E28" s="75">
        <v>0</v>
      </c>
      <c r="F28" s="99">
        <v>0</v>
      </c>
      <c r="G28" s="95"/>
      <c r="H28" s="94"/>
    </row>
    <row r="29" spans="1:8" ht="11.45" customHeight="1" x14ac:dyDescent="0.2">
      <c r="A29" s="100" t="s">
        <v>452</v>
      </c>
      <c r="B29" s="94"/>
      <c r="C29" s="101">
        <v>0</v>
      </c>
      <c r="D29" s="94"/>
      <c r="E29" s="76">
        <v>0</v>
      </c>
      <c r="F29" s="101">
        <v>0</v>
      </c>
      <c r="G29" s="95"/>
      <c r="H29" s="94"/>
    </row>
    <row r="30" spans="1:8" ht="17.100000000000001" customHeight="1" x14ac:dyDescent="0.2">
      <c r="A30" s="72" t="s">
        <v>453</v>
      </c>
      <c r="B30" s="98" t="s">
        <v>454</v>
      </c>
      <c r="C30" s="95"/>
      <c r="D30" s="95"/>
      <c r="E30" s="95"/>
      <c r="F30" s="95"/>
      <c r="G30" s="95"/>
      <c r="H30" s="94"/>
    </row>
    <row r="31" spans="1:8" ht="11.45" customHeight="1" x14ac:dyDescent="0.2">
      <c r="A31" s="100" t="s">
        <v>460</v>
      </c>
      <c r="B31" s="94"/>
      <c r="C31" s="112"/>
      <c r="D31" s="94"/>
      <c r="E31" s="77"/>
      <c r="F31" s="112"/>
      <c r="G31" s="95"/>
      <c r="H31" s="94"/>
    </row>
    <row r="32" spans="1:8" ht="11.45" customHeight="1" x14ac:dyDescent="0.2">
      <c r="A32" s="100" t="s">
        <v>461</v>
      </c>
      <c r="B32" s="94"/>
      <c r="C32" s="101">
        <f>C14+C22</f>
        <v>15506759</v>
      </c>
      <c r="D32" s="94"/>
      <c r="E32" s="76">
        <f>E14+E22</f>
        <v>16023714</v>
      </c>
      <c r="F32" s="101">
        <f>F14+F22</f>
        <v>16273714</v>
      </c>
      <c r="G32" s="95"/>
      <c r="H32" s="94"/>
    </row>
    <row r="33" spans="1:8" ht="17.100000000000001" customHeight="1" x14ac:dyDescent="0.2">
      <c r="A33" s="71" t="s">
        <v>121</v>
      </c>
      <c r="B33" s="97" t="s">
        <v>122</v>
      </c>
      <c r="C33" s="95"/>
      <c r="D33" s="95"/>
      <c r="E33" s="95"/>
      <c r="F33" s="95"/>
      <c r="G33" s="95"/>
      <c r="H33" s="94"/>
    </row>
    <row r="34" spans="1:8" ht="17.100000000000001" customHeight="1" x14ac:dyDescent="0.2">
      <c r="A34" s="72" t="s">
        <v>462</v>
      </c>
      <c r="B34" s="98" t="s">
        <v>124</v>
      </c>
      <c r="C34" s="95"/>
      <c r="D34" s="95"/>
      <c r="E34" s="95"/>
      <c r="F34" s="95"/>
      <c r="G34" s="95"/>
      <c r="H34" s="94"/>
    </row>
    <row r="35" spans="1:8" ht="17.100000000000001" customHeight="1" x14ac:dyDescent="0.2">
      <c r="A35" s="73" t="s">
        <v>463</v>
      </c>
      <c r="B35" s="74" t="s">
        <v>126</v>
      </c>
      <c r="C35" s="99">
        <f>D_USCITE!D30</f>
        <v>80230000</v>
      </c>
      <c r="D35" s="94"/>
      <c r="E35" s="75">
        <v>360000000</v>
      </c>
      <c r="F35" s="109">
        <f>31000000+13500000</f>
        <v>44500000</v>
      </c>
      <c r="G35" s="110"/>
      <c r="H35" s="111"/>
    </row>
    <row r="36" spans="1:8" ht="17.100000000000001" customHeight="1" x14ac:dyDescent="0.2">
      <c r="A36" s="73" t="s">
        <v>473</v>
      </c>
      <c r="B36" s="74" t="s">
        <v>128</v>
      </c>
      <c r="C36" s="99">
        <f>D_USCITE!D31</f>
        <v>2930000</v>
      </c>
      <c r="D36" s="94"/>
      <c r="E36" s="75">
        <v>2000000</v>
      </c>
      <c r="F36" s="99">
        <v>2000000</v>
      </c>
      <c r="G36" s="95"/>
      <c r="H36" s="94"/>
    </row>
    <row r="37" spans="1:8" ht="17.100000000000001" customHeight="1" x14ac:dyDescent="0.2">
      <c r="A37" s="73" t="s">
        <v>485</v>
      </c>
      <c r="B37" s="74" t="s">
        <v>130</v>
      </c>
      <c r="C37" s="99">
        <f>D_USCITE!D32</f>
        <v>470000</v>
      </c>
      <c r="D37" s="94"/>
      <c r="E37" s="75">
        <v>470000</v>
      </c>
      <c r="F37" s="99">
        <v>420000</v>
      </c>
      <c r="G37" s="95"/>
      <c r="H37" s="94"/>
    </row>
    <row r="38" spans="1:8" ht="17.100000000000001" customHeight="1" x14ac:dyDescent="0.2">
      <c r="A38" s="73" t="s">
        <v>491</v>
      </c>
      <c r="B38" s="74" t="s">
        <v>132</v>
      </c>
      <c r="C38" s="99">
        <f>[1]D_USCITE!D33</f>
        <v>0</v>
      </c>
      <c r="D38" s="94"/>
      <c r="E38" s="75">
        <v>0</v>
      </c>
      <c r="F38" s="99">
        <v>0</v>
      </c>
      <c r="G38" s="95"/>
      <c r="H38" s="94"/>
    </row>
    <row r="39" spans="1:8" ht="17.100000000000001" customHeight="1" x14ac:dyDescent="0.2">
      <c r="A39" s="73" t="s">
        <v>499</v>
      </c>
      <c r="B39" s="74" t="s">
        <v>134</v>
      </c>
      <c r="C39" s="99">
        <f>D_USCITE!D34</f>
        <v>129000</v>
      </c>
      <c r="D39" s="94"/>
      <c r="E39" s="75">
        <v>200000</v>
      </c>
      <c r="F39" s="99">
        <v>200000</v>
      </c>
      <c r="G39" s="95"/>
      <c r="H39" s="94"/>
    </row>
    <row r="40" spans="1:8" ht="11.45" customHeight="1" x14ac:dyDescent="0.2">
      <c r="A40" s="100" t="s">
        <v>507</v>
      </c>
      <c r="B40" s="94"/>
      <c r="C40" s="101">
        <f>SUM(C35:D39)</f>
        <v>83759000</v>
      </c>
      <c r="D40" s="94"/>
      <c r="E40" s="76">
        <f>SUM(E35:E39)</f>
        <v>362670000</v>
      </c>
      <c r="F40" s="101">
        <f>SUM(F35:H39)</f>
        <v>47120000</v>
      </c>
      <c r="G40" s="95"/>
      <c r="H40" s="94"/>
    </row>
    <row r="41" spans="1:8" ht="17.100000000000001" customHeight="1" x14ac:dyDescent="0.2">
      <c r="A41" s="72" t="s">
        <v>508</v>
      </c>
      <c r="B41" s="98" t="s">
        <v>137</v>
      </c>
      <c r="C41" s="95"/>
      <c r="D41" s="95"/>
      <c r="E41" s="95"/>
      <c r="F41" s="95"/>
      <c r="G41" s="95"/>
      <c r="H41" s="94"/>
    </row>
    <row r="42" spans="1:8" ht="17.100000000000001" customHeight="1" x14ac:dyDescent="0.2">
      <c r="A42" s="73" t="s">
        <v>509</v>
      </c>
      <c r="B42" s="74" t="s">
        <v>139</v>
      </c>
      <c r="C42" s="99">
        <v>0</v>
      </c>
      <c r="D42" s="94"/>
      <c r="E42" s="75">
        <v>0</v>
      </c>
      <c r="F42" s="99">
        <v>0</v>
      </c>
      <c r="G42" s="95"/>
      <c r="H42" s="94"/>
    </row>
    <row r="43" spans="1:8" ht="17.100000000000001" customHeight="1" x14ac:dyDescent="0.2">
      <c r="A43" s="73" t="s">
        <v>515</v>
      </c>
      <c r="B43" s="74" t="s">
        <v>141</v>
      </c>
      <c r="C43" s="99">
        <v>0</v>
      </c>
      <c r="D43" s="94"/>
      <c r="E43" s="75">
        <v>0</v>
      </c>
      <c r="F43" s="99">
        <v>0</v>
      </c>
      <c r="G43" s="95"/>
      <c r="H43" s="94"/>
    </row>
    <row r="44" spans="1:8" ht="17.100000000000001" customHeight="1" x14ac:dyDescent="0.2">
      <c r="A44" s="73" t="s">
        <v>519</v>
      </c>
      <c r="B44" s="74" t="s">
        <v>143</v>
      </c>
      <c r="C44" s="99">
        <v>0</v>
      </c>
      <c r="D44" s="94"/>
      <c r="E44" s="75">
        <v>0</v>
      </c>
      <c r="F44" s="99">
        <v>0</v>
      </c>
      <c r="G44" s="95"/>
      <c r="H44" s="94"/>
    </row>
    <row r="45" spans="1:8" ht="17.100000000000001" customHeight="1" x14ac:dyDescent="0.2">
      <c r="A45" s="73" t="s">
        <v>523</v>
      </c>
      <c r="B45" s="74" t="s">
        <v>145</v>
      </c>
      <c r="C45" s="99">
        <v>0</v>
      </c>
      <c r="D45" s="94"/>
      <c r="E45" s="75">
        <v>0</v>
      </c>
      <c r="F45" s="99">
        <v>0</v>
      </c>
      <c r="G45" s="95"/>
      <c r="H45" s="94"/>
    </row>
    <row r="46" spans="1:8" ht="17.100000000000001" customHeight="1" x14ac:dyDescent="0.2">
      <c r="A46" s="73" t="s">
        <v>527</v>
      </c>
      <c r="B46" s="74" t="s">
        <v>147</v>
      </c>
      <c r="C46" s="99">
        <v>0</v>
      </c>
      <c r="D46" s="94"/>
      <c r="E46" s="75">
        <v>0</v>
      </c>
      <c r="F46" s="99">
        <v>0</v>
      </c>
      <c r="G46" s="95"/>
      <c r="H46" s="94"/>
    </row>
    <row r="47" spans="1:8" ht="11.25" customHeight="1" x14ac:dyDescent="0.2">
      <c r="A47" s="100" t="s">
        <v>531</v>
      </c>
      <c r="B47" s="94"/>
      <c r="C47" s="101">
        <v>0</v>
      </c>
      <c r="D47" s="94"/>
      <c r="E47" s="76">
        <v>0</v>
      </c>
      <c r="F47" s="101">
        <v>0</v>
      </c>
      <c r="G47" s="95"/>
      <c r="H47" s="94"/>
    </row>
    <row r="48" spans="1:8" ht="11.45" customHeight="1" x14ac:dyDescent="0.2">
      <c r="A48" s="100" t="s">
        <v>532</v>
      </c>
      <c r="B48" s="94"/>
      <c r="C48" s="101">
        <f>C40</f>
        <v>83759000</v>
      </c>
      <c r="D48" s="94"/>
      <c r="E48" s="76">
        <f>E40</f>
        <v>362670000</v>
      </c>
      <c r="F48" s="101">
        <f>F40</f>
        <v>47120000</v>
      </c>
      <c r="G48" s="95"/>
      <c r="H48" s="94"/>
    </row>
    <row r="49" spans="1:8" ht="17.100000000000001" customHeight="1" x14ac:dyDescent="0.2">
      <c r="A49" s="71" t="s">
        <v>150</v>
      </c>
      <c r="B49" s="97" t="s">
        <v>151</v>
      </c>
      <c r="C49" s="95"/>
      <c r="D49" s="95"/>
      <c r="E49" s="95"/>
      <c r="F49" s="95"/>
      <c r="G49" s="95"/>
      <c r="H49" s="94"/>
    </row>
    <row r="50" spans="1:8" ht="17.100000000000001" customHeight="1" x14ac:dyDescent="0.2">
      <c r="A50" s="72" t="s">
        <v>533</v>
      </c>
      <c r="B50" s="98" t="s">
        <v>153</v>
      </c>
      <c r="C50" s="95"/>
      <c r="D50" s="95"/>
      <c r="E50" s="95"/>
      <c r="F50" s="95"/>
      <c r="G50" s="95"/>
      <c r="H50" s="94"/>
    </row>
    <row r="51" spans="1:8" ht="17.100000000000001" customHeight="1" x14ac:dyDescent="0.2">
      <c r="A51" s="73" t="s">
        <v>534</v>
      </c>
      <c r="B51" s="74" t="s">
        <v>155</v>
      </c>
      <c r="C51" s="99">
        <f>D_USCITE!D46</f>
        <v>5007500</v>
      </c>
      <c r="D51" s="94"/>
      <c r="E51" s="75">
        <v>6000000</v>
      </c>
      <c r="F51" s="99">
        <v>3600000</v>
      </c>
      <c r="G51" s="95"/>
      <c r="H51" s="94"/>
    </row>
    <row r="52" spans="1:8" ht="11.25" customHeight="1" x14ac:dyDescent="0.2">
      <c r="A52" s="100" t="s">
        <v>549</v>
      </c>
      <c r="B52" s="94"/>
      <c r="C52" s="101">
        <f>C51</f>
        <v>5007500</v>
      </c>
      <c r="D52" s="94"/>
      <c r="E52" s="76">
        <f>E51</f>
        <v>6000000</v>
      </c>
      <c r="F52" s="101">
        <f>E52</f>
        <v>6000000</v>
      </c>
      <c r="G52" s="95"/>
      <c r="H52" s="94"/>
    </row>
    <row r="53" spans="1:8" ht="11.45" customHeight="1" x14ac:dyDescent="0.2">
      <c r="A53" s="100" t="s">
        <v>550</v>
      </c>
      <c r="B53" s="94"/>
      <c r="C53" s="101">
        <f>C52</f>
        <v>5007500</v>
      </c>
      <c r="D53" s="94"/>
      <c r="E53" s="76">
        <f>E52</f>
        <v>6000000</v>
      </c>
      <c r="F53" s="101">
        <f>E53</f>
        <v>6000000</v>
      </c>
      <c r="G53" s="95"/>
      <c r="H53" s="94"/>
    </row>
    <row r="54" spans="1:8" ht="11.45" customHeight="1" x14ac:dyDescent="0.2">
      <c r="A54" s="100" t="s">
        <v>158</v>
      </c>
      <c r="B54" s="94"/>
      <c r="C54" s="101">
        <f>C32+C40+C53</f>
        <v>104273259</v>
      </c>
      <c r="D54" s="94"/>
      <c r="E54" s="76">
        <f>E32+E40+E53</f>
        <v>384693714</v>
      </c>
      <c r="F54" s="113">
        <f>F32+F40+F53</f>
        <v>69393714</v>
      </c>
      <c r="G54" s="114"/>
      <c r="H54" s="115"/>
    </row>
    <row r="55" spans="1:8" ht="33.950000000000003" customHeight="1" x14ac:dyDescent="0.2"/>
  </sheetData>
  <mergeCells count="102">
    <mergeCell ref="A53:B53"/>
    <mergeCell ref="C53:D53"/>
    <mergeCell ref="F53:H53"/>
    <mergeCell ref="A54:B54"/>
    <mergeCell ref="C54:D54"/>
    <mergeCell ref="F54:H54"/>
    <mergeCell ref="B49:H49"/>
    <mergeCell ref="B50:H50"/>
    <mergeCell ref="C51:D51"/>
    <mergeCell ref="F51:H51"/>
    <mergeCell ref="A52:B52"/>
    <mergeCell ref="C52:D52"/>
    <mergeCell ref="F52:H52"/>
    <mergeCell ref="C46:D46"/>
    <mergeCell ref="F46:H46"/>
    <mergeCell ref="A47:B47"/>
    <mergeCell ref="C47:D47"/>
    <mergeCell ref="F47:H47"/>
    <mergeCell ref="A48:B48"/>
    <mergeCell ref="C48:D48"/>
    <mergeCell ref="F48:H48"/>
    <mergeCell ref="C43:D43"/>
    <mergeCell ref="F43:H43"/>
    <mergeCell ref="C44:D44"/>
    <mergeCell ref="F44:H44"/>
    <mergeCell ref="C45:D45"/>
    <mergeCell ref="F45:H45"/>
    <mergeCell ref="A40:B40"/>
    <mergeCell ref="C40:D40"/>
    <mergeCell ref="F40:H40"/>
    <mergeCell ref="B41:H41"/>
    <mergeCell ref="C42:D42"/>
    <mergeCell ref="F42:H42"/>
    <mergeCell ref="C37:D37"/>
    <mergeCell ref="F37:H37"/>
    <mergeCell ref="C38:D38"/>
    <mergeCell ref="F38:H38"/>
    <mergeCell ref="C39:D39"/>
    <mergeCell ref="F39:H39"/>
    <mergeCell ref="B33:H33"/>
    <mergeCell ref="B34:H34"/>
    <mergeCell ref="C35:D35"/>
    <mergeCell ref="F35:H35"/>
    <mergeCell ref="C36:D36"/>
    <mergeCell ref="F36:H36"/>
    <mergeCell ref="A31:B31"/>
    <mergeCell ref="C31:D31"/>
    <mergeCell ref="F31:H31"/>
    <mergeCell ref="A32:B32"/>
    <mergeCell ref="C32:D32"/>
    <mergeCell ref="F32:H32"/>
    <mergeCell ref="C28:D28"/>
    <mergeCell ref="F28:H28"/>
    <mergeCell ref="A29:B29"/>
    <mergeCell ref="C29:D29"/>
    <mergeCell ref="F29:H29"/>
    <mergeCell ref="B30:H30"/>
    <mergeCell ref="C25:D25"/>
    <mergeCell ref="F25:H25"/>
    <mergeCell ref="A26:B26"/>
    <mergeCell ref="C26:D26"/>
    <mergeCell ref="F26:H26"/>
    <mergeCell ref="B27:H27"/>
    <mergeCell ref="A22:B22"/>
    <mergeCell ref="C22:D22"/>
    <mergeCell ref="F22:H22"/>
    <mergeCell ref="B23:H23"/>
    <mergeCell ref="C24:D24"/>
    <mergeCell ref="F24:H24"/>
    <mergeCell ref="C19:D19"/>
    <mergeCell ref="F19:H19"/>
    <mergeCell ref="C20:D20"/>
    <mergeCell ref="F20:H20"/>
    <mergeCell ref="C21:D21"/>
    <mergeCell ref="F21:H21"/>
    <mergeCell ref="B15:H15"/>
    <mergeCell ref="C16:D16"/>
    <mergeCell ref="F16:H16"/>
    <mergeCell ref="C17:D17"/>
    <mergeCell ref="F17:H17"/>
    <mergeCell ref="C18:D18"/>
    <mergeCell ref="F18:H18"/>
    <mergeCell ref="C12:D12"/>
    <mergeCell ref="F12:H12"/>
    <mergeCell ref="C13:D13"/>
    <mergeCell ref="F13:H13"/>
    <mergeCell ref="A14:B14"/>
    <mergeCell ref="C14:D14"/>
    <mergeCell ref="F14:H14"/>
    <mergeCell ref="C8:D8"/>
    <mergeCell ref="F8:H8"/>
    <mergeCell ref="B9:H9"/>
    <mergeCell ref="B10:H10"/>
    <mergeCell ref="C11:D11"/>
    <mergeCell ref="F11:H11"/>
    <mergeCell ref="A1:I1"/>
    <mergeCell ref="A3:I3"/>
    <mergeCell ref="D5:F5"/>
    <mergeCell ref="H5:I5"/>
    <mergeCell ref="A7:B7"/>
    <mergeCell ref="C7:D7"/>
    <mergeCell ref="F7:H7"/>
  </mergeCells>
  <pageMargins left="0.39370078740157483" right="0.39370078740157483" top="0.39370078740157483" bottom="0.86614173228346458" header="0.39370078740157483" footer="0.39370078740157483"/>
  <pageSetup paperSize="9" scale="95" orientation="portrait" r:id="rId1"/>
  <headerFooter alignWithMargins="0">
    <oddFooter>&amp;L&amp;C&amp;"Arial"&amp;7Pag. &amp;P 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18AEC-3DD5-4459-AF13-493B95DD7FAF}">
  <dimension ref="A1:P62"/>
  <sheetViews>
    <sheetView topLeftCell="A49" zoomScale="154" zoomScaleNormal="154" workbookViewId="0">
      <selection activeCell="H21" sqref="H21:I21"/>
    </sheetView>
  </sheetViews>
  <sheetFormatPr defaultRowHeight="12.75" x14ac:dyDescent="0.2"/>
  <cols>
    <col min="1" max="5" width="9.140625" style="29"/>
    <col min="6" max="6" width="14.42578125" style="29" customWidth="1"/>
    <col min="7" max="7" width="17" style="29" customWidth="1"/>
    <col min="8" max="8" width="15.5703125" style="29" customWidth="1"/>
    <col min="9" max="9" width="6.5703125" style="29" customWidth="1"/>
    <col min="10" max="10" width="14" style="29" hidden="1" customWidth="1"/>
    <col min="11" max="11" width="18.5703125" style="29" hidden="1" customWidth="1"/>
    <col min="12" max="12" width="14" style="29" hidden="1" customWidth="1"/>
    <col min="13" max="13" width="16.28515625" style="29" customWidth="1"/>
    <col min="14" max="14" width="15.140625" style="29" bestFit="1" customWidth="1"/>
    <col min="15" max="16" width="17.85546875" style="29" bestFit="1" customWidth="1"/>
    <col min="17" max="261" width="9.140625" style="29"/>
    <col min="262" max="262" width="11.28515625" style="29" customWidth="1"/>
    <col min="263" max="263" width="17" style="29" customWidth="1"/>
    <col min="264" max="264" width="15.5703125" style="29" customWidth="1"/>
    <col min="265" max="265" width="6.5703125" style="29" customWidth="1"/>
    <col min="266" max="268" width="0" style="29" hidden="1" customWidth="1"/>
    <col min="269" max="269" width="16.28515625" style="29" customWidth="1"/>
    <col min="270" max="270" width="15.140625" style="29" bestFit="1" customWidth="1"/>
    <col min="271" max="271" width="17.85546875" style="29" bestFit="1" customWidth="1"/>
    <col min="272" max="517" width="9.140625" style="29"/>
    <col min="518" max="518" width="11.28515625" style="29" customWidth="1"/>
    <col min="519" max="519" width="17" style="29" customWidth="1"/>
    <col min="520" max="520" width="15.5703125" style="29" customWidth="1"/>
    <col min="521" max="521" width="6.5703125" style="29" customWidth="1"/>
    <col min="522" max="524" width="0" style="29" hidden="1" customWidth="1"/>
    <col min="525" max="525" width="16.28515625" style="29" customWidth="1"/>
    <col min="526" max="526" width="15.140625" style="29" bestFit="1" customWidth="1"/>
    <col min="527" max="527" width="17.85546875" style="29" bestFit="1" customWidth="1"/>
    <col min="528" max="773" width="9.140625" style="29"/>
    <col min="774" max="774" width="11.28515625" style="29" customWidth="1"/>
    <col min="775" max="775" width="17" style="29" customWidth="1"/>
    <col min="776" max="776" width="15.5703125" style="29" customWidth="1"/>
    <col min="777" max="777" width="6.5703125" style="29" customWidth="1"/>
    <col min="778" max="780" width="0" style="29" hidden="1" customWidth="1"/>
    <col min="781" max="781" width="16.28515625" style="29" customWidth="1"/>
    <col min="782" max="782" width="15.140625" style="29" bestFit="1" customWidth="1"/>
    <col min="783" max="783" width="17.85546875" style="29" bestFit="1" customWidth="1"/>
    <col min="784" max="1029" width="9.140625" style="29"/>
    <col min="1030" max="1030" width="11.28515625" style="29" customWidth="1"/>
    <col min="1031" max="1031" width="17" style="29" customWidth="1"/>
    <col min="1032" max="1032" width="15.5703125" style="29" customWidth="1"/>
    <col min="1033" max="1033" width="6.5703125" style="29" customWidth="1"/>
    <col min="1034" max="1036" width="0" style="29" hidden="1" customWidth="1"/>
    <col min="1037" max="1037" width="16.28515625" style="29" customWidth="1"/>
    <col min="1038" max="1038" width="15.140625" style="29" bestFit="1" customWidth="1"/>
    <col min="1039" max="1039" width="17.85546875" style="29" bestFit="1" customWidth="1"/>
    <col min="1040" max="1285" width="9.140625" style="29"/>
    <col min="1286" max="1286" width="11.28515625" style="29" customWidth="1"/>
    <col min="1287" max="1287" width="17" style="29" customWidth="1"/>
    <col min="1288" max="1288" width="15.5703125" style="29" customWidth="1"/>
    <col min="1289" max="1289" width="6.5703125" style="29" customWidth="1"/>
    <col min="1290" max="1292" width="0" style="29" hidden="1" customWidth="1"/>
    <col min="1293" max="1293" width="16.28515625" style="29" customWidth="1"/>
    <col min="1294" max="1294" width="15.140625" style="29" bestFit="1" customWidth="1"/>
    <col min="1295" max="1295" width="17.85546875" style="29" bestFit="1" customWidth="1"/>
    <col min="1296" max="1541" width="9.140625" style="29"/>
    <col min="1542" max="1542" width="11.28515625" style="29" customWidth="1"/>
    <col min="1543" max="1543" width="17" style="29" customWidth="1"/>
    <col min="1544" max="1544" width="15.5703125" style="29" customWidth="1"/>
    <col min="1545" max="1545" width="6.5703125" style="29" customWidth="1"/>
    <col min="1546" max="1548" width="0" style="29" hidden="1" customWidth="1"/>
    <col min="1549" max="1549" width="16.28515625" style="29" customWidth="1"/>
    <col min="1550" max="1550" width="15.140625" style="29" bestFit="1" customWidth="1"/>
    <col min="1551" max="1551" width="17.85546875" style="29" bestFit="1" customWidth="1"/>
    <col min="1552" max="1797" width="9.140625" style="29"/>
    <col min="1798" max="1798" width="11.28515625" style="29" customWidth="1"/>
    <col min="1799" max="1799" width="17" style="29" customWidth="1"/>
    <col min="1800" max="1800" width="15.5703125" style="29" customWidth="1"/>
    <col min="1801" max="1801" width="6.5703125" style="29" customWidth="1"/>
    <col min="1802" max="1804" width="0" style="29" hidden="1" customWidth="1"/>
    <col min="1805" max="1805" width="16.28515625" style="29" customWidth="1"/>
    <col min="1806" max="1806" width="15.140625" style="29" bestFit="1" customWidth="1"/>
    <col min="1807" max="1807" width="17.85546875" style="29" bestFit="1" customWidth="1"/>
    <col min="1808" max="2053" width="9.140625" style="29"/>
    <col min="2054" max="2054" width="11.28515625" style="29" customWidth="1"/>
    <col min="2055" max="2055" width="17" style="29" customWidth="1"/>
    <col min="2056" max="2056" width="15.5703125" style="29" customWidth="1"/>
    <col min="2057" max="2057" width="6.5703125" style="29" customWidth="1"/>
    <col min="2058" max="2060" width="0" style="29" hidden="1" customWidth="1"/>
    <col min="2061" max="2061" width="16.28515625" style="29" customWidth="1"/>
    <col min="2062" max="2062" width="15.140625" style="29" bestFit="1" customWidth="1"/>
    <col min="2063" max="2063" width="17.85546875" style="29" bestFit="1" customWidth="1"/>
    <col min="2064" max="2309" width="9.140625" style="29"/>
    <col min="2310" max="2310" width="11.28515625" style="29" customWidth="1"/>
    <col min="2311" max="2311" width="17" style="29" customWidth="1"/>
    <col min="2312" max="2312" width="15.5703125" style="29" customWidth="1"/>
    <col min="2313" max="2313" width="6.5703125" style="29" customWidth="1"/>
    <col min="2314" max="2316" width="0" style="29" hidden="1" customWidth="1"/>
    <col min="2317" max="2317" width="16.28515625" style="29" customWidth="1"/>
    <col min="2318" max="2318" width="15.140625" style="29" bestFit="1" customWidth="1"/>
    <col min="2319" max="2319" width="17.85546875" style="29" bestFit="1" customWidth="1"/>
    <col min="2320" max="2565" width="9.140625" style="29"/>
    <col min="2566" max="2566" width="11.28515625" style="29" customWidth="1"/>
    <col min="2567" max="2567" width="17" style="29" customWidth="1"/>
    <col min="2568" max="2568" width="15.5703125" style="29" customWidth="1"/>
    <col min="2569" max="2569" width="6.5703125" style="29" customWidth="1"/>
    <col min="2570" max="2572" width="0" style="29" hidden="1" customWidth="1"/>
    <col min="2573" max="2573" width="16.28515625" style="29" customWidth="1"/>
    <col min="2574" max="2574" width="15.140625" style="29" bestFit="1" customWidth="1"/>
    <col min="2575" max="2575" width="17.85546875" style="29" bestFit="1" customWidth="1"/>
    <col min="2576" max="2821" width="9.140625" style="29"/>
    <col min="2822" max="2822" width="11.28515625" style="29" customWidth="1"/>
    <col min="2823" max="2823" width="17" style="29" customWidth="1"/>
    <col min="2824" max="2824" width="15.5703125" style="29" customWidth="1"/>
    <col min="2825" max="2825" width="6.5703125" style="29" customWidth="1"/>
    <col min="2826" max="2828" width="0" style="29" hidden="1" customWidth="1"/>
    <col min="2829" max="2829" width="16.28515625" style="29" customWidth="1"/>
    <col min="2830" max="2830" width="15.140625" style="29" bestFit="1" customWidth="1"/>
    <col min="2831" max="2831" width="17.85546875" style="29" bestFit="1" customWidth="1"/>
    <col min="2832" max="3077" width="9.140625" style="29"/>
    <col min="3078" max="3078" width="11.28515625" style="29" customWidth="1"/>
    <col min="3079" max="3079" width="17" style="29" customWidth="1"/>
    <col min="3080" max="3080" width="15.5703125" style="29" customWidth="1"/>
    <col min="3081" max="3081" width="6.5703125" style="29" customWidth="1"/>
    <col min="3082" max="3084" width="0" style="29" hidden="1" customWidth="1"/>
    <col min="3085" max="3085" width="16.28515625" style="29" customWidth="1"/>
    <col min="3086" max="3086" width="15.140625" style="29" bestFit="1" customWidth="1"/>
    <col min="3087" max="3087" width="17.85546875" style="29" bestFit="1" customWidth="1"/>
    <col min="3088" max="3333" width="9.140625" style="29"/>
    <col min="3334" max="3334" width="11.28515625" style="29" customWidth="1"/>
    <col min="3335" max="3335" width="17" style="29" customWidth="1"/>
    <col min="3336" max="3336" width="15.5703125" style="29" customWidth="1"/>
    <col min="3337" max="3337" width="6.5703125" style="29" customWidth="1"/>
    <col min="3338" max="3340" width="0" style="29" hidden="1" customWidth="1"/>
    <col min="3341" max="3341" width="16.28515625" style="29" customWidth="1"/>
    <col min="3342" max="3342" width="15.140625" style="29" bestFit="1" customWidth="1"/>
    <col min="3343" max="3343" width="17.85546875" style="29" bestFit="1" customWidth="1"/>
    <col min="3344" max="3589" width="9.140625" style="29"/>
    <col min="3590" max="3590" width="11.28515625" style="29" customWidth="1"/>
    <col min="3591" max="3591" width="17" style="29" customWidth="1"/>
    <col min="3592" max="3592" width="15.5703125" style="29" customWidth="1"/>
    <col min="3593" max="3593" width="6.5703125" style="29" customWidth="1"/>
    <col min="3594" max="3596" width="0" style="29" hidden="1" customWidth="1"/>
    <col min="3597" max="3597" width="16.28515625" style="29" customWidth="1"/>
    <col min="3598" max="3598" width="15.140625" style="29" bestFit="1" customWidth="1"/>
    <col min="3599" max="3599" width="17.85546875" style="29" bestFit="1" customWidth="1"/>
    <col min="3600" max="3845" width="9.140625" style="29"/>
    <col min="3846" max="3846" width="11.28515625" style="29" customWidth="1"/>
    <col min="3847" max="3847" width="17" style="29" customWidth="1"/>
    <col min="3848" max="3848" width="15.5703125" style="29" customWidth="1"/>
    <col min="3849" max="3849" width="6.5703125" style="29" customWidth="1"/>
    <col min="3850" max="3852" width="0" style="29" hidden="1" customWidth="1"/>
    <col min="3853" max="3853" width="16.28515625" style="29" customWidth="1"/>
    <col min="3854" max="3854" width="15.140625" style="29" bestFit="1" customWidth="1"/>
    <col min="3855" max="3855" width="17.85546875" style="29" bestFit="1" customWidth="1"/>
    <col min="3856" max="4101" width="9.140625" style="29"/>
    <col min="4102" max="4102" width="11.28515625" style="29" customWidth="1"/>
    <col min="4103" max="4103" width="17" style="29" customWidth="1"/>
    <col min="4104" max="4104" width="15.5703125" style="29" customWidth="1"/>
    <col min="4105" max="4105" width="6.5703125" style="29" customWidth="1"/>
    <col min="4106" max="4108" width="0" style="29" hidden="1" customWidth="1"/>
    <col min="4109" max="4109" width="16.28515625" style="29" customWidth="1"/>
    <col min="4110" max="4110" width="15.140625" style="29" bestFit="1" customWidth="1"/>
    <col min="4111" max="4111" width="17.85546875" style="29" bestFit="1" customWidth="1"/>
    <col min="4112" max="4357" width="9.140625" style="29"/>
    <col min="4358" max="4358" width="11.28515625" style="29" customWidth="1"/>
    <col min="4359" max="4359" width="17" style="29" customWidth="1"/>
    <col min="4360" max="4360" width="15.5703125" style="29" customWidth="1"/>
    <col min="4361" max="4361" width="6.5703125" style="29" customWidth="1"/>
    <col min="4362" max="4364" width="0" style="29" hidden="1" customWidth="1"/>
    <col min="4365" max="4365" width="16.28515625" style="29" customWidth="1"/>
    <col min="4366" max="4366" width="15.140625" style="29" bestFit="1" customWidth="1"/>
    <col min="4367" max="4367" width="17.85546875" style="29" bestFit="1" customWidth="1"/>
    <col min="4368" max="4613" width="9.140625" style="29"/>
    <col min="4614" max="4614" width="11.28515625" style="29" customWidth="1"/>
    <col min="4615" max="4615" width="17" style="29" customWidth="1"/>
    <col min="4616" max="4616" width="15.5703125" style="29" customWidth="1"/>
    <col min="4617" max="4617" width="6.5703125" style="29" customWidth="1"/>
    <col min="4618" max="4620" width="0" style="29" hidden="1" customWidth="1"/>
    <col min="4621" max="4621" width="16.28515625" style="29" customWidth="1"/>
    <col min="4622" max="4622" width="15.140625" style="29" bestFit="1" customWidth="1"/>
    <col min="4623" max="4623" width="17.85546875" style="29" bestFit="1" customWidth="1"/>
    <col min="4624" max="4869" width="9.140625" style="29"/>
    <col min="4870" max="4870" width="11.28515625" style="29" customWidth="1"/>
    <col min="4871" max="4871" width="17" style="29" customWidth="1"/>
    <col min="4872" max="4872" width="15.5703125" style="29" customWidth="1"/>
    <col min="4873" max="4873" width="6.5703125" style="29" customWidth="1"/>
    <col min="4874" max="4876" width="0" style="29" hidden="1" customWidth="1"/>
    <col min="4877" max="4877" width="16.28515625" style="29" customWidth="1"/>
    <col min="4878" max="4878" width="15.140625" style="29" bestFit="1" customWidth="1"/>
    <col min="4879" max="4879" width="17.85546875" style="29" bestFit="1" customWidth="1"/>
    <col min="4880" max="5125" width="9.140625" style="29"/>
    <col min="5126" max="5126" width="11.28515625" style="29" customWidth="1"/>
    <col min="5127" max="5127" width="17" style="29" customWidth="1"/>
    <col min="5128" max="5128" width="15.5703125" style="29" customWidth="1"/>
    <col min="5129" max="5129" width="6.5703125" style="29" customWidth="1"/>
    <col min="5130" max="5132" width="0" style="29" hidden="1" customWidth="1"/>
    <col min="5133" max="5133" width="16.28515625" style="29" customWidth="1"/>
    <col min="5134" max="5134" width="15.140625" style="29" bestFit="1" customWidth="1"/>
    <col min="5135" max="5135" width="17.85546875" style="29" bestFit="1" customWidth="1"/>
    <col min="5136" max="5381" width="9.140625" style="29"/>
    <col min="5382" max="5382" width="11.28515625" style="29" customWidth="1"/>
    <col min="5383" max="5383" width="17" style="29" customWidth="1"/>
    <col min="5384" max="5384" width="15.5703125" style="29" customWidth="1"/>
    <col min="5385" max="5385" width="6.5703125" style="29" customWidth="1"/>
    <col min="5386" max="5388" width="0" style="29" hidden="1" customWidth="1"/>
    <col min="5389" max="5389" width="16.28515625" style="29" customWidth="1"/>
    <col min="5390" max="5390" width="15.140625" style="29" bestFit="1" customWidth="1"/>
    <col min="5391" max="5391" width="17.85546875" style="29" bestFit="1" customWidth="1"/>
    <col min="5392" max="5637" width="9.140625" style="29"/>
    <col min="5638" max="5638" width="11.28515625" style="29" customWidth="1"/>
    <col min="5639" max="5639" width="17" style="29" customWidth="1"/>
    <col min="5640" max="5640" width="15.5703125" style="29" customWidth="1"/>
    <col min="5641" max="5641" width="6.5703125" style="29" customWidth="1"/>
    <col min="5642" max="5644" width="0" style="29" hidden="1" customWidth="1"/>
    <col min="5645" max="5645" width="16.28515625" style="29" customWidth="1"/>
    <col min="5646" max="5646" width="15.140625" style="29" bestFit="1" customWidth="1"/>
    <col min="5647" max="5647" width="17.85546875" style="29" bestFit="1" customWidth="1"/>
    <col min="5648" max="5893" width="9.140625" style="29"/>
    <col min="5894" max="5894" width="11.28515625" style="29" customWidth="1"/>
    <col min="5895" max="5895" width="17" style="29" customWidth="1"/>
    <col min="5896" max="5896" width="15.5703125" style="29" customWidth="1"/>
    <col min="5897" max="5897" width="6.5703125" style="29" customWidth="1"/>
    <col min="5898" max="5900" width="0" style="29" hidden="1" customWidth="1"/>
    <col min="5901" max="5901" width="16.28515625" style="29" customWidth="1"/>
    <col min="5902" max="5902" width="15.140625" style="29" bestFit="1" customWidth="1"/>
    <col min="5903" max="5903" width="17.85546875" style="29" bestFit="1" customWidth="1"/>
    <col min="5904" max="6149" width="9.140625" style="29"/>
    <col min="6150" max="6150" width="11.28515625" style="29" customWidth="1"/>
    <col min="6151" max="6151" width="17" style="29" customWidth="1"/>
    <col min="6152" max="6152" width="15.5703125" style="29" customWidth="1"/>
    <col min="6153" max="6153" width="6.5703125" style="29" customWidth="1"/>
    <col min="6154" max="6156" width="0" style="29" hidden="1" customWidth="1"/>
    <col min="6157" max="6157" width="16.28515625" style="29" customWidth="1"/>
    <col min="6158" max="6158" width="15.140625" style="29" bestFit="1" customWidth="1"/>
    <col min="6159" max="6159" width="17.85546875" style="29" bestFit="1" customWidth="1"/>
    <col min="6160" max="6405" width="9.140625" style="29"/>
    <col min="6406" max="6406" width="11.28515625" style="29" customWidth="1"/>
    <col min="6407" max="6407" width="17" style="29" customWidth="1"/>
    <col min="6408" max="6408" width="15.5703125" style="29" customWidth="1"/>
    <col min="6409" max="6409" width="6.5703125" style="29" customWidth="1"/>
    <col min="6410" max="6412" width="0" style="29" hidden="1" customWidth="1"/>
    <col min="6413" max="6413" width="16.28515625" style="29" customWidth="1"/>
    <col min="6414" max="6414" width="15.140625" style="29" bestFit="1" customWidth="1"/>
    <col min="6415" max="6415" width="17.85546875" style="29" bestFit="1" customWidth="1"/>
    <col min="6416" max="6661" width="9.140625" style="29"/>
    <col min="6662" max="6662" width="11.28515625" style="29" customWidth="1"/>
    <col min="6663" max="6663" width="17" style="29" customWidth="1"/>
    <col min="6664" max="6664" width="15.5703125" style="29" customWidth="1"/>
    <col min="6665" max="6665" width="6.5703125" style="29" customWidth="1"/>
    <col min="6666" max="6668" width="0" style="29" hidden="1" customWidth="1"/>
    <col min="6669" max="6669" width="16.28515625" style="29" customWidth="1"/>
    <col min="6670" max="6670" width="15.140625" style="29" bestFit="1" customWidth="1"/>
    <col min="6671" max="6671" width="17.85546875" style="29" bestFit="1" customWidth="1"/>
    <col min="6672" max="6917" width="9.140625" style="29"/>
    <col min="6918" max="6918" width="11.28515625" style="29" customWidth="1"/>
    <col min="6919" max="6919" width="17" style="29" customWidth="1"/>
    <col min="6920" max="6920" width="15.5703125" style="29" customWidth="1"/>
    <col min="6921" max="6921" width="6.5703125" style="29" customWidth="1"/>
    <col min="6922" max="6924" width="0" style="29" hidden="1" customWidth="1"/>
    <col min="6925" max="6925" width="16.28515625" style="29" customWidth="1"/>
    <col min="6926" max="6926" width="15.140625" style="29" bestFit="1" customWidth="1"/>
    <col min="6927" max="6927" width="17.85546875" style="29" bestFit="1" customWidth="1"/>
    <col min="6928" max="7173" width="9.140625" style="29"/>
    <col min="7174" max="7174" width="11.28515625" style="29" customWidth="1"/>
    <col min="7175" max="7175" width="17" style="29" customWidth="1"/>
    <col min="7176" max="7176" width="15.5703125" style="29" customWidth="1"/>
    <col min="7177" max="7177" width="6.5703125" style="29" customWidth="1"/>
    <col min="7178" max="7180" width="0" style="29" hidden="1" customWidth="1"/>
    <col min="7181" max="7181" width="16.28515625" style="29" customWidth="1"/>
    <col min="7182" max="7182" width="15.140625" style="29" bestFit="1" customWidth="1"/>
    <col min="7183" max="7183" width="17.85546875" style="29" bestFit="1" customWidth="1"/>
    <col min="7184" max="7429" width="9.140625" style="29"/>
    <col min="7430" max="7430" width="11.28515625" style="29" customWidth="1"/>
    <col min="7431" max="7431" width="17" style="29" customWidth="1"/>
    <col min="7432" max="7432" width="15.5703125" style="29" customWidth="1"/>
    <col min="7433" max="7433" width="6.5703125" style="29" customWidth="1"/>
    <col min="7434" max="7436" width="0" style="29" hidden="1" customWidth="1"/>
    <col min="7437" max="7437" width="16.28515625" style="29" customWidth="1"/>
    <col min="7438" max="7438" width="15.140625" style="29" bestFit="1" customWidth="1"/>
    <col min="7439" max="7439" width="17.85546875" style="29" bestFit="1" customWidth="1"/>
    <col min="7440" max="7685" width="9.140625" style="29"/>
    <col min="7686" max="7686" width="11.28515625" style="29" customWidth="1"/>
    <col min="7687" max="7687" width="17" style="29" customWidth="1"/>
    <col min="7688" max="7688" width="15.5703125" style="29" customWidth="1"/>
    <col min="7689" max="7689" width="6.5703125" style="29" customWidth="1"/>
    <col min="7690" max="7692" width="0" style="29" hidden="1" customWidth="1"/>
    <col min="7693" max="7693" width="16.28515625" style="29" customWidth="1"/>
    <col min="7694" max="7694" width="15.140625" style="29" bestFit="1" customWidth="1"/>
    <col min="7695" max="7695" width="17.85546875" style="29" bestFit="1" customWidth="1"/>
    <col min="7696" max="7941" width="9.140625" style="29"/>
    <col min="7942" max="7942" width="11.28515625" style="29" customWidth="1"/>
    <col min="7943" max="7943" width="17" style="29" customWidth="1"/>
    <col min="7944" max="7944" width="15.5703125" style="29" customWidth="1"/>
    <col min="7945" max="7945" width="6.5703125" style="29" customWidth="1"/>
    <col min="7946" max="7948" width="0" style="29" hidden="1" customWidth="1"/>
    <col min="7949" max="7949" width="16.28515625" style="29" customWidth="1"/>
    <col min="7950" max="7950" width="15.140625" style="29" bestFit="1" customWidth="1"/>
    <col min="7951" max="7951" width="17.85546875" style="29" bestFit="1" customWidth="1"/>
    <col min="7952" max="8197" width="9.140625" style="29"/>
    <col min="8198" max="8198" width="11.28515625" style="29" customWidth="1"/>
    <col min="8199" max="8199" width="17" style="29" customWidth="1"/>
    <col min="8200" max="8200" width="15.5703125" style="29" customWidth="1"/>
    <col min="8201" max="8201" width="6.5703125" style="29" customWidth="1"/>
    <col min="8202" max="8204" width="0" style="29" hidden="1" customWidth="1"/>
    <col min="8205" max="8205" width="16.28515625" style="29" customWidth="1"/>
    <col min="8206" max="8206" width="15.140625" style="29" bestFit="1" customWidth="1"/>
    <col min="8207" max="8207" width="17.85546875" style="29" bestFit="1" customWidth="1"/>
    <col min="8208" max="8453" width="9.140625" style="29"/>
    <col min="8454" max="8454" width="11.28515625" style="29" customWidth="1"/>
    <col min="8455" max="8455" width="17" style="29" customWidth="1"/>
    <col min="8456" max="8456" width="15.5703125" style="29" customWidth="1"/>
    <col min="8457" max="8457" width="6.5703125" style="29" customWidth="1"/>
    <col min="8458" max="8460" width="0" style="29" hidden="1" customWidth="1"/>
    <col min="8461" max="8461" width="16.28515625" style="29" customWidth="1"/>
    <col min="8462" max="8462" width="15.140625" style="29" bestFit="1" customWidth="1"/>
    <col min="8463" max="8463" width="17.85546875" style="29" bestFit="1" customWidth="1"/>
    <col min="8464" max="8709" width="9.140625" style="29"/>
    <col min="8710" max="8710" width="11.28515625" style="29" customWidth="1"/>
    <col min="8711" max="8711" width="17" style="29" customWidth="1"/>
    <col min="8712" max="8712" width="15.5703125" style="29" customWidth="1"/>
    <col min="8713" max="8713" width="6.5703125" style="29" customWidth="1"/>
    <col min="8714" max="8716" width="0" style="29" hidden="1" customWidth="1"/>
    <col min="8717" max="8717" width="16.28515625" style="29" customWidth="1"/>
    <col min="8718" max="8718" width="15.140625" style="29" bestFit="1" customWidth="1"/>
    <col min="8719" max="8719" width="17.85546875" style="29" bestFit="1" customWidth="1"/>
    <col min="8720" max="8965" width="9.140625" style="29"/>
    <col min="8966" max="8966" width="11.28515625" style="29" customWidth="1"/>
    <col min="8967" max="8967" width="17" style="29" customWidth="1"/>
    <col min="8968" max="8968" width="15.5703125" style="29" customWidth="1"/>
    <col min="8969" max="8969" width="6.5703125" style="29" customWidth="1"/>
    <col min="8970" max="8972" width="0" style="29" hidden="1" customWidth="1"/>
    <col min="8973" max="8973" width="16.28515625" style="29" customWidth="1"/>
    <col min="8974" max="8974" width="15.140625" style="29" bestFit="1" customWidth="1"/>
    <col min="8975" max="8975" width="17.85546875" style="29" bestFit="1" customWidth="1"/>
    <col min="8976" max="9221" width="9.140625" style="29"/>
    <col min="9222" max="9222" width="11.28515625" style="29" customWidth="1"/>
    <col min="9223" max="9223" width="17" style="29" customWidth="1"/>
    <col min="9224" max="9224" width="15.5703125" style="29" customWidth="1"/>
    <col min="9225" max="9225" width="6.5703125" style="29" customWidth="1"/>
    <col min="9226" max="9228" width="0" style="29" hidden="1" customWidth="1"/>
    <col min="9229" max="9229" width="16.28515625" style="29" customWidth="1"/>
    <col min="9230" max="9230" width="15.140625" style="29" bestFit="1" customWidth="1"/>
    <col min="9231" max="9231" width="17.85546875" style="29" bestFit="1" customWidth="1"/>
    <col min="9232" max="9477" width="9.140625" style="29"/>
    <col min="9478" max="9478" width="11.28515625" style="29" customWidth="1"/>
    <col min="9479" max="9479" width="17" style="29" customWidth="1"/>
    <col min="9480" max="9480" width="15.5703125" style="29" customWidth="1"/>
    <col min="9481" max="9481" width="6.5703125" style="29" customWidth="1"/>
    <col min="9482" max="9484" width="0" style="29" hidden="1" customWidth="1"/>
    <col min="9485" max="9485" width="16.28515625" style="29" customWidth="1"/>
    <col min="9486" max="9486" width="15.140625" style="29" bestFit="1" customWidth="1"/>
    <col min="9487" max="9487" width="17.85546875" style="29" bestFit="1" customWidth="1"/>
    <col min="9488" max="9733" width="9.140625" style="29"/>
    <col min="9734" max="9734" width="11.28515625" style="29" customWidth="1"/>
    <col min="9735" max="9735" width="17" style="29" customWidth="1"/>
    <col min="9736" max="9736" width="15.5703125" style="29" customWidth="1"/>
    <col min="9737" max="9737" width="6.5703125" style="29" customWidth="1"/>
    <col min="9738" max="9740" width="0" style="29" hidden="1" customWidth="1"/>
    <col min="9741" max="9741" width="16.28515625" style="29" customWidth="1"/>
    <col min="9742" max="9742" width="15.140625" style="29" bestFit="1" customWidth="1"/>
    <col min="9743" max="9743" width="17.85546875" style="29" bestFit="1" customWidth="1"/>
    <col min="9744" max="9989" width="9.140625" style="29"/>
    <col min="9990" max="9990" width="11.28515625" style="29" customWidth="1"/>
    <col min="9991" max="9991" width="17" style="29" customWidth="1"/>
    <col min="9992" max="9992" width="15.5703125" style="29" customWidth="1"/>
    <col min="9993" max="9993" width="6.5703125" style="29" customWidth="1"/>
    <col min="9994" max="9996" width="0" style="29" hidden="1" customWidth="1"/>
    <col min="9997" max="9997" width="16.28515625" style="29" customWidth="1"/>
    <col min="9998" max="9998" width="15.140625" style="29" bestFit="1" customWidth="1"/>
    <col min="9999" max="9999" width="17.85546875" style="29" bestFit="1" customWidth="1"/>
    <col min="10000" max="10245" width="9.140625" style="29"/>
    <col min="10246" max="10246" width="11.28515625" style="29" customWidth="1"/>
    <col min="10247" max="10247" width="17" style="29" customWidth="1"/>
    <col min="10248" max="10248" width="15.5703125" style="29" customWidth="1"/>
    <col min="10249" max="10249" width="6.5703125" style="29" customWidth="1"/>
    <col min="10250" max="10252" width="0" style="29" hidden="1" customWidth="1"/>
    <col min="10253" max="10253" width="16.28515625" style="29" customWidth="1"/>
    <col min="10254" max="10254" width="15.140625" style="29" bestFit="1" customWidth="1"/>
    <col min="10255" max="10255" width="17.85546875" style="29" bestFit="1" customWidth="1"/>
    <col min="10256" max="10501" width="9.140625" style="29"/>
    <col min="10502" max="10502" width="11.28515625" style="29" customWidth="1"/>
    <col min="10503" max="10503" width="17" style="29" customWidth="1"/>
    <col min="10504" max="10504" width="15.5703125" style="29" customWidth="1"/>
    <col min="10505" max="10505" width="6.5703125" style="29" customWidth="1"/>
    <col min="10506" max="10508" width="0" style="29" hidden="1" customWidth="1"/>
    <col min="10509" max="10509" width="16.28515625" style="29" customWidth="1"/>
    <col min="10510" max="10510" width="15.140625" style="29" bestFit="1" customWidth="1"/>
    <col min="10511" max="10511" width="17.85546875" style="29" bestFit="1" customWidth="1"/>
    <col min="10512" max="10757" width="9.140625" style="29"/>
    <col min="10758" max="10758" width="11.28515625" style="29" customWidth="1"/>
    <col min="10759" max="10759" width="17" style="29" customWidth="1"/>
    <col min="10760" max="10760" width="15.5703125" style="29" customWidth="1"/>
    <col min="10761" max="10761" width="6.5703125" style="29" customWidth="1"/>
    <col min="10762" max="10764" width="0" style="29" hidden="1" customWidth="1"/>
    <col min="10765" max="10765" width="16.28515625" style="29" customWidth="1"/>
    <col min="10766" max="10766" width="15.140625" style="29" bestFit="1" customWidth="1"/>
    <col min="10767" max="10767" width="17.85546875" style="29" bestFit="1" customWidth="1"/>
    <col min="10768" max="11013" width="9.140625" style="29"/>
    <col min="11014" max="11014" width="11.28515625" style="29" customWidth="1"/>
    <col min="11015" max="11015" width="17" style="29" customWidth="1"/>
    <col min="11016" max="11016" width="15.5703125" style="29" customWidth="1"/>
    <col min="11017" max="11017" width="6.5703125" style="29" customWidth="1"/>
    <col min="11018" max="11020" width="0" style="29" hidden="1" customWidth="1"/>
    <col min="11021" max="11021" width="16.28515625" style="29" customWidth="1"/>
    <col min="11022" max="11022" width="15.140625" style="29" bestFit="1" customWidth="1"/>
    <col min="11023" max="11023" width="17.85546875" style="29" bestFit="1" customWidth="1"/>
    <col min="11024" max="11269" width="9.140625" style="29"/>
    <col min="11270" max="11270" width="11.28515625" style="29" customWidth="1"/>
    <col min="11271" max="11271" width="17" style="29" customWidth="1"/>
    <col min="11272" max="11272" width="15.5703125" style="29" customWidth="1"/>
    <col min="11273" max="11273" width="6.5703125" style="29" customWidth="1"/>
    <col min="11274" max="11276" width="0" style="29" hidden="1" customWidth="1"/>
    <col min="11277" max="11277" width="16.28515625" style="29" customWidth="1"/>
    <col min="11278" max="11278" width="15.140625" style="29" bestFit="1" customWidth="1"/>
    <col min="11279" max="11279" width="17.85546875" style="29" bestFit="1" customWidth="1"/>
    <col min="11280" max="11525" width="9.140625" style="29"/>
    <col min="11526" max="11526" width="11.28515625" style="29" customWidth="1"/>
    <col min="11527" max="11527" width="17" style="29" customWidth="1"/>
    <col min="11528" max="11528" width="15.5703125" style="29" customWidth="1"/>
    <col min="11529" max="11529" width="6.5703125" style="29" customWidth="1"/>
    <col min="11530" max="11532" width="0" style="29" hidden="1" customWidth="1"/>
    <col min="11533" max="11533" width="16.28515625" style="29" customWidth="1"/>
    <col min="11534" max="11534" width="15.140625" style="29" bestFit="1" customWidth="1"/>
    <col min="11535" max="11535" width="17.85546875" style="29" bestFit="1" customWidth="1"/>
    <col min="11536" max="11781" width="9.140625" style="29"/>
    <col min="11782" max="11782" width="11.28515625" style="29" customWidth="1"/>
    <col min="11783" max="11783" width="17" style="29" customWidth="1"/>
    <col min="11784" max="11784" width="15.5703125" style="29" customWidth="1"/>
    <col min="11785" max="11785" width="6.5703125" style="29" customWidth="1"/>
    <col min="11786" max="11788" width="0" style="29" hidden="1" customWidth="1"/>
    <col min="11789" max="11789" width="16.28515625" style="29" customWidth="1"/>
    <col min="11790" max="11790" width="15.140625" style="29" bestFit="1" customWidth="1"/>
    <col min="11791" max="11791" width="17.85546875" style="29" bestFit="1" customWidth="1"/>
    <col min="11792" max="12037" width="9.140625" style="29"/>
    <col min="12038" max="12038" width="11.28515625" style="29" customWidth="1"/>
    <col min="12039" max="12039" width="17" style="29" customWidth="1"/>
    <col min="12040" max="12040" width="15.5703125" style="29" customWidth="1"/>
    <col min="12041" max="12041" width="6.5703125" style="29" customWidth="1"/>
    <col min="12042" max="12044" width="0" style="29" hidden="1" customWidth="1"/>
    <col min="12045" max="12045" width="16.28515625" style="29" customWidth="1"/>
    <col min="12046" max="12046" width="15.140625" style="29" bestFit="1" customWidth="1"/>
    <col min="12047" max="12047" width="17.85546875" style="29" bestFit="1" customWidth="1"/>
    <col min="12048" max="12293" width="9.140625" style="29"/>
    <col min="12294" max="12294" width="11.28515625" style="29" customWidth="1"/>
    <col min="12295" max="12295" width="17" style="29" customWidth="1"/>
    <col min="12296" max="12296" width="15.5703125" style="29" customWidth="1"/>
    <col min="12297" max="12297" width="6.5703125" style="29" customWidth="1"/>
    <col min="12298" max="12300" width="0" style="29" hidden="1" customWidth="1"/>
    <col min="12301" max="12301" width="16.28515625" style="29" customWidth="1"/>
    <col min="12302" max="12302" width="15.140625" style="29" bestFit="1" customWidth="1"/>
    <col min="12303" max="12303" width="17.85546875" style="29" bestFit="1" customWidth="1"/>
    <col min="12304" max="12549" width="9.140625" style="29"/>
    <col min="12550" max="12550" width="11.28515625" style="29" customWidth="1"/>
    <col min="12551" max="12551" width="17" style="29" customWidth="1"/>
    <col min="12552" max="12552" width="15.5703125" style="29" customWidth="1"/>
    <col min="12553" max="12553" width="6.5703125" style="29" customWidth="1"/>
    <col min="12554" max="12556" width="0" style="29" hidden="1" customWidth="1"/>
    <col min="12557" max="12557" width="16.28515625" style="29" customWidth="1"/>
    <col min="12558" max="12558" width="15.140625" style="29" bestFit="1" customWidth="1"/>
    <col min="12559" max="12559" width="17.85546875" style="29" bestFit="1" customWidth="1"/>
    <col min="12560" max="12805" width="9.140625" style="29"/>
    <col min="12806" max="12806" width="11.28515625" style="29" customWidth="1"/>
    <col min="12807" max="12807" width="17" style="29" customWidth="1"/>
    <col min="12808" max="12808" width="15.5703125" style="29" customWidth="1"/>
    <col min="12809" max="12809" width="6.5703125" style="29" customWidth="1"/>
    <col min="12810" max="12812" width="0" style="29" hidden="1" customWidth="1"/>
    <col min="12813" max="12813" width="16.28515625" style="29" customWidth="1"/>
    <col min="12814" max="12814" width="15.140625" style="29" bestFit="1" customWidth="1"/>
    <col min="12815" max="12815" width="17.85546875" style="29" bestFit="1" customWidth="1"/>
    <col min="12816" max="13061" width="9.140625" style="29"/>
    <col min="13062" max="13062" width="11.28515625" style="29" customWidth="1"/>
    <col min="13063" max="13063" width="17" style="29" customWidth="1"/>
    <col min="13064" max="13064" width="15.5703125" style="29" customWidth="1"/>
    <col min="13065" max="13065" width="6.5703125" style="29" customWidth="1"/>
    <col min="13066" max="13068" width="0" style="29" hidden="1" customWidth="1"/>
    <col min="13069" max="13069" width="16.28515625" style="29" customWidth="1"/>
    <col min="13070" max="13070" width="15.140625" style="29" bestFit="1" customWidth="1"/>
    <col min="13071" max="13071" width="17.85546875" style="29" bestFit="1" customWidth="1"/>
    <col min="13072" max="13317" width="9.140625" style="29"/>
    <col min="13318" max="13318" width="11.28515625" style="29" customWidth="1"/>
    <col min="13319" max="13319" width="17" style="29" customWidth="1"/>
    <col min="13320" max="13320" width="15.5703125" style="29" customWidth="1"/>
    <col min="13321" max="13321" width="6.5703125" style="29" customWidth="1"/>
    <col min="13322" max="13324" width="0" style="29" hidden="1" customWidth="1"/>
    <col min="13325" max="13325" width="16.28515625" style="29" customWidth="1"/>
    <col min="13326" max="13326" width="15.140625" style="29" bestFit="1" customWidth="1"/>
    <col min="13327" max="13327" width="17.85546875" style="29" bestFit="1" customWidth="1"/>
    <col min="13328" max="13573" width="9.140625" style="29"/>
    <col min="13574" max="13574" width="11.28515625" style="29" customWidth="1"/>
    <col min="13575" max="13575" width="17" style="29" customWidth="1"/>
    <col min="13576" max="13576" width="15.5703125" style="29" customWidth="1"/>
    <col min="13577" max="13577" width="6.5703125" style="29" customWidth="1"/>
    <col min="13578" max="13580" width="0" style="29" hidden="1" customWidth="1"/>
    <col min="13581" max="13581" width="16.28515625" style="29" customWidth="1"/>
    <col min="13582" max="13582" width="15.140625" style="29" bestFit="1" customWidth="1"/>
    <col min="13583" max="13583" width="17.85546875" style="29" bestFit="1" customWidth="1"/>
    <col min="13584" max="13829" width="9.140625" style="29"/>
    <col min="13830" max="13830" width="11.28515625" style="29" customWidth="1"/>
    <col min="13831" max="13831" width="17" style="29" customWidth="1"/>
    <col min="13832" max="13832" width="15.5703125" style="29" customWidth="1"/>
    <col min="13833" max="13833" width="6.5703125" style="29" customWidth="1"/>
    <col min="13834" max="13836" width="0" style="29" hidden="1" customWidth="1"/>
    <col min="13837" max="13837" width="16.28515625" style="29" customWidth="1"/>
    <col min="13838" max="13838" width="15.140625" style="29" bestFit="1" customWidth="1"/>
    <col min="13839" max="13839" width="17.85546875" style="29" bestFit="1" customWidth="1"/>
    <col min="13840" max="14085" width="9.140625" style="29"/>
    <col min="14086" max="14086" width="11.28515625" style="29" customWidth="1"/>
    <col min="14087" max="14087" width="17" style="29" customWidth="1"/>
    <col min="14088" max="14088" width="15.5703125" style="29" customWidth="1"/>
    <col min="14089" max="14089" width="6.5703125" style="29" customWidth="1"/>
    <col min="14090" max="14092" width="0" style="29" hidden="1" customWidth="1"/>
    <col min="14093" max="14093" width="16.28515625" style="29" customWidth="1"/>
    <col min="14094" max="14094" width="15.140625" style="29" bestFit="1" customWidth="1"/>
    <col min="14095" max="14095" width="17.85546875" style="29" bestFit="1" customWidth="1"/>
    <col min="14096" max="14341" width="9.140625" style="29"/>
    <col min="14342" max="14342" width="11.28515625" style="29" customWidth="1"/>
    <col min="14343" max="14343" width="17" style="29" customWidth="1"/>
    <col min="14344" max="14344" width="15.5703125" style="29" customWidth="1"/>
    <col min="14345" max="14345" width="6.5703125" style="29" customWidth="1"/>
    <col min="14346" max="14348" width="0" style="29" hidden="1" customWidth="1"/>
    <col min="14349" max="14349" width="16.28515625" style="29" customWidth="1"/>
    <col min="14350" max="14350" width="15.140625" style="29" bestFit="1" customWidth="1"/>
    <col min="14351" max="14351" width="17.85546875" style="29" bestFit="1" customWidth="1"/>
    <col min="14352" max="14597" width="9.140625" style="29"/>
    <col min="14598" max="14598" width="11.28515625" style="29" customWidth="1"/>
    <col min="14599" max="14599" width="17" style="29" customWidth="1"/>
    <col min="14600" max="14600" width="15.5703125" style="29" customWidth="1"/>
    <col min="14601" max="14601" width="6.5703125" style="29" customWidth="1"/>
    <col min="14602" max="14604" width="0" style="29" hidden="1" customWidth="1"/>
    <col min="14605" max="14605" width="16.28515625" style="29" customWidth="1"/>
    <col min="14606" max="14606" width="15.140625" style="29" bestFit="1" customWidth="1"/>
    <col min="14607" max="14607" width="17.85546875" style="29" bestFit="1" customWidth="1"/>
    <col min="14608" max="14853" width="9.140625" style="29"/>
    <col min="14854" max="14854" width="11.28515625" style="29" customWidth="1"/>
    <col min="14855" max="14855" width="17" style="29" customWidth="1"/>
    <col min="14856" max="14856" width="15.5703125" style="29" customWidth="1"/>
    <col min="14857" max="14857" width="6.5703125" style="29" customWidth="1"/>
    <col min="14858" max="14860" width="0" style="29" hidden="1" customWidth="1"/>
    <col min="14861" max="14861" width="16.28515625" style="29" customWidth="1"/>
    <col min="14862" max="14862" width="15.140625" style="29" bestFit="1" customWidth="1"/>
    <col min="14863" max="14863" width="17.85546875" style="29" bestFit="1" customWidth="1"/>
    <col min="14864" max="15109" width="9.140625" style="29"/>
    <col min="15110" max="15110" width="11.28515625" style="29" customWidth="1"/>
    <col min="15111" max="15111" width="17" style="29" customWidth="1"/>
    <col min="15112" max="15112" width="15.5703125" style="29" customWidth="1"/>
    <col min="15113" max="15113" width="6.5703125" style="29" customWidth="1"/>
    <col min="15114" max="15116" width="0" style="29" hidden="1" customWidth="1"/>
    <col min="15117" max="15117" width="16.28515625" style="29" customWidth="1"/>
    <col min="15118" max="15118" width="15.140625" style="29" bestFit="1" customWidth="1"/>
    <col min="15119" max="15119" width="17.85546875" style="29" bestFit="1" customWidth="1"/>
    <col min="15120" max="15365" width="9.140625" style="29"/>
    <col min="15366" max="15366" width="11.28515625" style="29" customWidth="1"/>
    <col min="15367" max="15367" width="17" style="29" customWidth="1"/>
    <col min="15368" max="15368" width="15.5703125" style="29" customWidth="1"/>
    <col min="15369" max="15369" width="6.5703125" style="29" customWidth="1"/>
    <col min="15370" max="15372" width="0" style="29" hidden="1" customWidth="1"/>
    <col min="15373" max="15373" width="16.28515625" style="29" customWidth="1"/>
    <col min="15374" max="15374" width="15.140625" style="29" bestFit="1" customWidth="1"/>
    <col min="15375" max="15375" width="17.85546875" style="29" bestFit="1" customWidth="1"/>
    <col min="15376" max="15621" width="9.140625" style="29"/>
    <col min="15622" max="15622" width="11.28515625" style="29" customWidth="1"/>
    <col min="15623" max="15623" width="17" style="29" customWidth="1"/>
    <col min="15624" max="15624" width="15.5703125" style="29" customWidth="1"/>
    <col min="15625" max="15625" width="6.5703125" style="29" customWidth="1"/>
    <col min="15626" max="15628" width="0" style="29" hidden="1" customWidth="1"/>
    <col min="15629" max="15629" width="16.28515625" style="29" customWidth="1"/>
    <col min="15630" max="15630" width="15.140625" style="29" bestFit="1" customWidth="1"/>
    <col min="15631" max="15631" width="17.85546875" style="29" bestFit="1" customWidth="1"/>
    <col min="15632" max="15877" width="9.140625" style="29"/>
    <col min="15878" max="15878" width="11.28515625" style="29" customWidth="1"/>
    <col min="15879" max="15879" width="17" style="29" customWidth="1"/>
    <col min="15880" max="15880" width="15.5703125" style="29" customWidth="1"/>
    <col min="15881" max="15881" width="6.5703125" style="29" customWidth="1"/>
    <col min="15882" max="15884" width="0" style="29" hidden="1" customWidth="1"/>
    <col min="15885" max="15885" width="16.28515625" style="29" customWidth="1"/>
    <col min="15886" max="15886" width="15.140625" style="29" bestFit="1" customWidth="1"/>
    <col min="15887" max="15887" width="17.85546875" style="29" bestFit="1" customWidth="1"/>
    <col min="15888" max="16133" width="9.140625" style="29"/>
    <col min="16134" max="16134" width="11.28515625" style="29" customWidth="1"/>
    <col min="16135" max="16135" width="17" style="29" customWidth="1"/>
    <col min="16136" max="16136" width="15.5703125" style="29" customWidth="1"/>
    <col min="16137" max="16137" width="6.5703125" style="29" customWidth="1"/>
    <col min="16138" max="16140" width="0" style="29" hidden="1" customWidth="1"/>
    <col min="16141" max="16141" width="16.28515625" style="29" customWidth="1"/>
    <col min="16142" max="16142" width="15.140625" style="29" bestFit="1" customWidth="1"/>
    <col min="16143" max="16143" width="17.85546875" style="29" bestFit="1" customWidth="1"/>
    <col min="16144" max="16384" width="9.140625" style="29"/>
  </cols>
  <sheetData>
    <row r="1" spans="1:16" ht="18.75" customHeight="1" x14ac:dyDescent="0.2">
      <c r="A1" s="28" t="s">
        <v>586</v>
      </c>
    </row>
    <row r="2" spans="1:16" ht="24" customHeight="1" x14ac:dyDescent="0.2"/>
    <row r="3" spans="1:16" ht="20.25" customHeight="1" x14ac:dyDescent="0.2">
      <c r="A3" s="118" t="s">
        <v>587</v>
      </c>
      <c r="B3" s="118"/>
      <c r="C3" s="118"/>
      <c r="D3" s="118"/>
      <c r="E3" s="118"/>
      <c r="F3" s="118"/>
      <c r="G3" s="118"/>
      <c r="H3" s="118"/>
      <c r="I3" s="118"/>
    </row>
    <row r="4" spans="1:16" ht="15.75" customHeight="1" thickBot="1" x14ac:dyDescent="0.25">
      <c r="A4" s="118" t="s">
        <v>631</v>
      </c>
      <c r="B4" s="118"/>
      <c r="C4" s="118"/>
      <c r="D4" s="118"/>
      <c r="E4" s="118"/>
      <c r="F4" s="118"/>
      <c r="G4" s="118"/>
      <c r="H4" s="118"/>
      <c r="I4" s="118"/>
    </row>
    <row r="5" spans="1:16" x14ac:dyDescent="0.2">
      <c r="A5" s="30"/>
      <c r="B5" s="31"/>
      <c r="C5" s="31"/>
      <c r="D5" s="31"/>
      <c r="E5" s="31"/>
      <c r="F5" s="31"/>
      <c r="G5" s="31"/>
      <c r="H5" s="32"/>
      <c r="I5" s="33"/>
    </row>
    <row r="6" spans="1:16" x14ac:dyDescent="0.2">
      <c r="A6" s="34" t="s">
        <v>588</v>
      </c>
      <c r="H6" s="119">
        <v>197353808</v>
      </c>
      <c r="I6" s="120"/>
      <c r="J6" s="35"/>
    </row>
    <row r="7" spans="1:16" x14ac:dyDescent="0.2">
      <c r="A7" s="34"/>
      <c r="H7" s="36"/>
      <c r="I7" s="37"/>
    </row>
    <row r="8" spans="1:16" x14ac:dyDescent="0.2">
      <c r="A8" s="34" t="s">
        <v>589</v>
      </c>
      <c r="H8" s="119">
        <v>75753003</v>
      </c>
      <c r="I8" s="120"/>
    </row>
    <row r="9" spans="1:16" x14ac:dyDescent="0.2">
      <c r="A9" s="34" t="s">
        <v>590</v>
      </c>
      <c r="H9" s="119">
        <v>52536365</v>
      </c>
      <c r="I9" s="120"/>
    </row>
    <row r="10" spans="1:16" x14ac:dyDescent="0.2">
      <c r="A10" s="34" t="s">
        <v>591</v>
      </c>
      <c r="H10" s="36"/>
      <c r="I10" s="37"/>
    </row>
    <row r="11" spans="1:16" x14ac:dyDescent="0.2">
      <c r="A11" s="34" t="s">
        <v>592</v>
      </c>
      <c r="H11" s="116">
        <f>H6+H8-H9</f>
        <v>220570446</v>
      </c>
      <c r="I11" s="117"/>
      <c r="K11" s="35"/>
      <c r="M11" s="29" t="s">
        <v>635</v>
      </c>
      <c r="N11" s="29" t="s">
        <v>636</v>
      </c>
      <c r="P11" s="80">
        <v>64278360</v>
      </c>
    </row>
    <row r="12" spans="1:16" x14ac:dyDescent="0.2">
      <c r="A12" s="34"/>
      <c r="H12" s="36"/>
      <c r="I12" s="37"/>
    </row>
    <row r="13" spans="1:16" x14ac:dyDescent="0.2">
      <c r="A13" s="34" t="s">
        <v>593</v>
      </c>
      <c r="H13" s="119">
        <v>22803590.109999999</v>
      </c>
      <c r="I13" s="120"/>
      <c r="J13" s="35"/>
      <c r="K13" s="35"/>
      <c r="M13" s="38" t="s">
        <v>637</v>
      </c>
      <c r="P13" s="66">
        <f>H11-P11</f>
        <v>156292086</v>
      </c>
    </row>
    <row r="14" spans="1:16" x14ac:dyDescent="0.2">
      <c r="A14" s="34" t="s">
        <v>594</v>
      </c>
      <c r="H14" s="119">
        <v>40415037</v>
      </c>
      <c r="I14" s="120"/>
      <c r="J14" s="35"/>
      <c r="K14" s="35"/>
    </row>
    <row r="15" spans="1:16" x14ac:dyDescent="0.2">
      <c r="A15" s="34" t="s">
        <v>595</v>
      </c>
      <c r="H15" s="121">
        <v>0</v>
      </c>
      <c r="I15" s="122"/>
      <c r="J15" s="35"/>
    </row>
    <row r="16" spans="1:16" x14ac:dyDescent="0.2">
      <c r="A16" s="34" t="s">
        <v>596</v>
      </c>
      <c r="H16" s="123">
        <v>0</v>
      </c>
      <c r="I16" s="124"/>
    </row>
    <row r="17" spans="1:14" x14ac:dyDescent="0.2">
      <c r="A17" s="34"/>
      <c r="H17" s="36"/>
      <c r="I17" s="37"/>
      <c r="K17" s="39"/>
      <c r="L17" s="35"/>
    </row>
    <row r="18" spans="1:14" x14ac:dyDescent="0.2">
      <c r="A18" s="34" t="s">
        <v>597</v>
      </c>
      <c r="H18" s="116">
        <f>H11+H13-H14-H15+H16</f>
        <v>202958999.11000001</v>
      </c>
      <c r="I18" s="117"/>
      <c r="J18" s="129">
        <f>J11+J13-J14+J15+J16</f>
        <v>0</v>
      </c>
      <c r="K18" s="117"/>
      <c r="L18" s="116"/>
      <c r="M18" s="131"/>
    </row>
    <row r="19" spans="1:14" x14ac:dyDescent="0.2">
      <c r="A19" s="34"/>
      <c r="H19" s="36"/>
      <c r="I19" s="37"/>
    </row>
    <row r="20" spans="1:14" x14ac:dyDescent="0.2">
      <c r="A20" s="34" t="s">
        <v>598</v>
      </c>
      <c r="G20" s="40"/>
      <c r="H20" s="119">
        <v>10160651</v>
      </c>
      <c r="I20" s="120"/>
      <c r="J20" s="35">
        <v>7000000</v>
      </c>
      <c r="K20" s="35" t="s">
        <v>599</v>
      </c>
    </row>
    <row r="21" spans="1:14" x14ac:dyDescent="0.2">
      <c r="A21" s="34" t="s">
        <v>600</v>
      </c>
      <c r="G21" s="40"/>
      <c r="H21" s="119">
        <v>10000000</v>
      </c>
      <c r="I21" s="120"/>
      <c r="J21" s="35"/>
      <c r="K21" s="35"/>
      <c r="N21" s="35"/>
    </row>
    <row r="22" spans="1:14" x14ac:dyDescent="0.2">
      <c r="A22" s="34" t="s">
        <v>601</v>
      </c>
      <c r="H22" s="36"/>
      <c r="I22" s="37"/>
      <c r="J22" s="41"/>
      <c r="M22" s="35"/>
    </row>
    <row r="23" spans="1:14" x14ac:dyDescent="0.2">
      <c r="A23" s="34" t="s">
        <v>602</v>
      </c>
      <c r="H23" s="36"/>
      <c r="I23" s="37"/>
      <c r="J23" s="35"/>
      <c r="K23" s="35"/>
    </row>
    <row r="24" spans="1:14" x14ac:dyDescent="0.2">
      <c r="A24" s="34"/>
      <c r="H24" s="36"/>
      <c r="I24" s="37"/>
      <c r="J24" s="35">
        <v>5000000</v>
      </c>
      <c r="K24" s="35" t="s">
        <v>603</v>
      </c>
    </row>
    <row r="25" spans="1:14" x14ac:dyDescent="0.2">
      <c r="A25" s="42" t="s">
        <v>604</v>
      </c>
      <c r="B25" s="43"/>
      <c r="C25" s="43"/>
      <c r="D25" s="43"/>
      <c r="E25" s="43"/>
      <c r="F25" s="43"/>
      <c r="G25" s="43"/>
      <c r="H25" s="44"/>
      <c r="I25" s="45"/>
    </row>
    <row r="26" spans="1:14" x14ac:dyDescent="0.2">
      <c r="A26" s="42"/>
      <c r="B26" s="43" t="s">
        <v>632</v>
      </c>
      <c r="C26" s="43"/>
      <c r="D26" s="43"/>
      <c r="E26" s="43"/>
      <c r="F26" s="43"/>
      <c r="G26" s="46"/>
      <c r="H26" s="132">
        <f>H18+H20-H21</f>
        <v>203119650.11000001</v>
      </c>
      <c r="I26" s="133"/>
      <c r="J26" s="125">
        <f>J18+J20-J21</f>
        <v>7000000</v>
      </c>
      <c r="K26" s="133"/>
      <c r="L26" s="132"/>
      <c r="M26" s="118"/>
      <c r="N26" s="35"/>
    </row>
    <row r="27" spans="1:14" x14ac:dyDescent="0.2">
      <c r="A27" s="47"/>
      <c r="B27" s="48"/>
      <c r="C27" s="48"/>
      <c r="D27" s="48"/>
      <c r="E27" s="48"/>
      <c r="F27" s="48"/>
      <c r="G27" s="48"/>
      <c r="H27" s="49"/>
      <c r="I27" s="50"/>
    </row>
    <row r="28" spans="1:14" x14ac:dyDescent="0.2">
      <c r="A28" s="34"/>
      <c r="H28" s="36"/>
      <c r="I28" s="37"/>
    </row>
    <row r="29" spans="1:14" x14ac:dyDescent="0.2">
      <c r="A29" s="34"/>
      <c r="H29" s="36"/>
      <c r="I29" s="37"/>
    </row>
    <row r="30" spans="1:14" x14ac:dyDescent="0.2">
      <c r="A30" s="51"/>
      <c r="B30" s="52"/>
      <c r="C30" s="52"/>
      <c r="D30" s="52"/>
      <c r="E30" s="52"/>
      <c r="F30" s="52"/>
      <c r="G30" s="52"/>
      <c r="H30" s="53"/>
      <c r="I30" s="54"/>
    </row>
    <row r="31" spans="1:14" x14ac:dyDescent="0.2">
      <c r="A31" s="34" t="s">
        <v>633</v>
      </c>
      <c r="H31" s="36"/>
      <c r="I31" s="37"/>
    </row>
    <row r="32" spans="1:14" x14ac:dyDescent="0.2">
      <c r="A32" s="42"/>
      <c r="H32" s="36"/>
      <c r="I32" s="37"/>
    </row>
    <row r="33" spans="1:11" x14ac:dyDescent="0.2">
      <c r="A33" s="42" t="s">
        <v>605</v>
      </c>
      <c r="H33" s="36"/>
      <c r="I33" s="37"/>
    </row>
    <row r="34" spans="1:11" x14ac:dyDescent="0.2">
      <c r="A34" s="34" t="s">
        <v>606</v>
      </c>
      <c r="H34" s="134">
        <v>1976438</v>
      </c>
      <c r="I34" s="135"/>
    </row>
    <row r="35" spans="1:11" x14ac:dyDescent="0.2">
      <c r="A35" s="34" t="s">
        <v>607</v>
      </c>
      <c r="D35" s="29" t="s">
        <v>608</v>
      </c>
      <c r="H35" s="116"/>
      <c r="I35" s="130"/>
    </row>
    <row r="36" spans="1:11" x14ac:dyDescent="0.2">
      <c r="A36" s="34" t="s">
        <v>591</v>
      </c>
      <c r="B36" s="29" t="s">
        <v>609</v>
      </c>
      <c r="G36" s="55"/>
      <c r="H36" s="55"/>
      <c r="I36" s="56"/>
    </row>
    <row r="37" spans="1:11" x14ac:dyDescent="0.2">
      <c r="A37" s="34"/>
      <c r="B37" s="29" t="s">
        <v>609</v>
      </c>
      <c r="G37" s="49" t="s">
        <v>610</v>
      </c>
      <c r="H37" s="55"/>
      <c r="I37" s="56"/>
    </row>
    <row r="38" spans="1:11" ht="15" x14ac:dyDescent="0.25">
      <c r="A38" s="83"/>
      <c r="B38" s="28" t="s">
        <v>611</v>
      </c>
      <c r="C38" s="28"/>
      <c r="D38" s="28"/>
      <c r="E38" s="28"/>
      <c r="F38" s="28"/>
      <c r="G38" s="57">
        <v>55474</v>
      </c>
      <c r="H38" s="116" t="s">
        <v>612</v>
      </c>
      <c r="I38" s="130"/>
    </row>
    <row r="39" spans="1:11" x14ac:dyDescent="0.2">
      <c r="A39" s="83" t="s">
        <v>613</v>
      </c>
      <c r="B39" s="28"/>
      <c r="C39" s="28"/>
      <c r="D39" s="28"/>
      <c r="E39" s="28"/>
      <c r="F39" s="28"/>
      <c r="G39" s="58">
        <v>12544</v>
      </c>
      <c r="H39" s="119"/>
      <c r="I39" s="120"/>
      <c r="J39" s="35"/>
      <c r="K39" s="35"/>
    </row>
    <row r="40" spans="1:11" x14ac:dyDescent="0.2">
      <c r="A40" s="83" t="s">
        <v>614</v>
      </c>
      <c r="B40" s="28"/>
      <c r="C40" s="28"/>
      <c r="D40" s="28"/>
      <c r="E40" s="28"/>
      <c r="F40" s="28"/>
      <c r="G40" s="58">
        <v>259113</v>
      </c>
      <c r="H40" s="35"/>
      <c r="I40" s="56"/>
    </row>
    <row r="41" spans="1:11" x14ac:dyDescent="0.2">
      <c r="A41" s="83" t="s">
        <v>615</v>
      </c>
      <c r="B41" s="28"/>
      <c r="C41" s="28"/>
      <c r="D41" s="28"/>
      <c r="E41" s="28"/>
      <c r="F41" s="28"/>
      <c r="G41" s="58">
        <v>3080</v>
      </c>
      <c r="H41" s="35"/>
      <c r="I41" s="56"/>
    </row>
    <row r="42" spans="1:11" x14ac:dyDescent="0.2">
      <c r="A42" s="84" t="s">
        <v>616</v>
      </c>
      <c r="B42" s="85"/>
      <c r="C42" s="85"/>
      <c r="D42" s="85"/>
      <c r="E42" s="28"/>
      <c r="F42" s="85"/>
      <c r="G42" s="58">
        <v>4863233</v>
      </c>
      <c r="H42" s="35"/>
      <c r="I42" s="56"/>
    </row>
    <row r="43" spans="1:11" x14ac:dyDescent="0.2">
      <c r="A43" s="84" t="s">
        <v>617</v>
      </c>
      <c r="B43" s="85"/>
      <c r="C43" s="85"/>
      <c r="D43" s="85"/>
      <c r="E43" s="28"/>
      <c r="F43" s="85"/>
      <c r="G43" s="58">
        <v>6044203</v>
      </c>
      <c r="H43" s="125"/>
      <c r="I43" s="126"/>
      <c r="K43" s="35"/>
    </row>
    <row r="44" spans="1:11" ht="22.5" customHeight="1" x14ac:dyDescent="0.2">
      <c r="A44" s="127" t="s">
        <v>618</v>
      </c>
      <c r="B44" s="128"/>
      <c r="C44" s="128"/>
      <c r="D44" s="128"/>
      <c r="E44" s="128"/>
      <c r="F44" s="128"/>
      <c r="G44" s="59">
        <v>50000000</v>
      </c>
      <c r="H44" s="129"/>
      <c r="I44" s="130"/>
    </row>
    <row r="45" spans="1:11" x14ac:dyDescent="0.2">
      <c r="A45" s="86" t="s">
        <v>619</v>
      </c>
      <c r="B45" s="28"/>
      <c r="C45" s="28"/>
      <c r="D45" s="28"/>
      <c r="E45" s="28"/>
      <c r="F45" s="28"/>
      <c r="G45" s="59">
        <v>1425722</v>
      </c>
      <c r="H45" s="125"/>
      <c r="I45" s="126"/>
    </row>
    <row r="46" spans="1:11" ht="22.5" customHeight="1" x14ac:dyDescent="0.2">
      <c r="A46" s="127" t="s">
        <v>620</v>
      </c>
      <c r="B46" s="128"/>
      <c r="C46" s="128"/>
      <c r="D46" s="128"/>
      <c r="E46" s="128"/>
      <c r="F46" s="128"/>
      <c r="G46" s="59">
        <v>4230655</v>
      </c>
      <c r="H46" s="60"/>
      <c r="I46" s="61"/>
    </row>
    <row r="47" spans="1:11" ht="23.25" customHeight="1" x14ac:dyDescent="0.2">
      <c r="A47" s="138" t="s">
        <v>646</v>
      </c>
      <c r="B47" s="138"/>
      <c r="C47" s="138"/>
      <c r="D47" s="138"/>
      <c r="E47" s="138"/>
      <c r="F47" s="138"/>
      <c r="G47" s="59">
        <v>6512434</v>
      </c>
      <c r="H47" s="60"/>
      <c r="I47" s="61"/>
    </row>
    <row r="48" spans="1:11" x14ac:dyDescent="0.2">
      <c r="A48" s="28" t="s">
        <v>621</v>
      </c>
      <c r="B48" s="87"/>
      <c r="C48" s="87"/>
      <c r="D48" s="87"/>
      <c r="E48" s="87"/>
      <c r="F48" s="87"/>
      <c r="G48" s="59">
        <v>17124254</v>
      </c>
      <c r="H48" s="60"/>
      <c r="I48" s="61"/>
    </row>
    <row r="49" spans="1:15" ht="12.75" customHeight="1" x14ac:dyDescent="0.2">
      <c r="A49" s="138" t="s">
        <v>622</v>
      </c>
      <c r="B49" s="138"/>
      <c r="C49" s="138"/>
      <c r="D49" s="138"/>
      <c r="E49" s="138"/>
      <c r="F49" s="138"/>
      <c r="G49" s="59">
        <v>7520891.1099999994</v>
      </c>
      <c r="H49" s="60"/>
      <c r="I49" s="61"/>
    </row>
    <row r="50" spans="1:15" x14ac:dyDescent="0.2">
      <c r="A50" s="138"/>
      <c r="B50" s="138"/>
      <c r="C50" s="138"/>
      <c r="D50" s="138"/>
      <c r="E50" s="138"/>
      <c r="F50" s="138"/>
    </row>
    <row r="51" spans="1:15" x14ac:dyDescent="0.2">
      <c r="A51" s="42" t="s">
        <v>605</v>
      </c>
      <c r="G51" s="62"/>
      <c r="H51" s="125">
        <f>H34+G38+G39+G40+G41+G42+G43+G44+G45+G46+G47+G48+G49</f>
        <v>100028041.11</v>
      </c>
      <c r="I51" s="126"/>
    </row>
    <row r="52" spans="1:15" x14ac:dyDescent="0.2">
      <c r="A52" s="42" t="s">
        <v>623</v>
      </c>
      <c r="D52" s="63"/>
      <c r="G52" s="64"/>
      <c r="H52" s="132">
        <f>H26-H51</f>
        <v>103091609.00000001</v>
      </c>
      <c r="I52" s="126"/>
      <c r="K52" s="39"/>
      <c r="M52" s="35"/>
      <c r="N52" s="35"/>
      <c r="O52" s="65"/>
    </row>
    <row r="53" spans="1:15" x14ac:dyDescent="0.2">
      <c r="A53" s="139" t="s">
        <v>624</v>
      </c>
      <c r="B53" s="131"/>
      <c r="C53" s="131"/>
      <c r="D53" s="63"/>
      <c r="H53" s="116" t="s">
        <v>625</v>
      </c>
      <c r="I53" s="130"/>
      <c r="O53" s="66"/>
    </row>
    <row r="54" spans="1:15" x14ac:dyDescent="0.2">
      <c r="A54" s="34"/>
      <c r="H54" s="55"/>
      <c r="I54" s="56"/>
    </row>
    <row r="55" spans="1:15" x14ac:dyDescent="0.2">
      <c r="A55" s="34"/>
      <c r="E55" s="131" t="s">
        <v>626</v>
      </c>
      <c r="F55" s="131"/>
      <c r="H55" s="136">
        <f>H52</f>
        <v>103091609.00000001</v>
      </c>
      <c r="I55" s="137"/>
      <c r="K55" s="35"/>
      <c r="N55" s="35"/>
    </row>
    <row r="56" spans="1:15" x14ac:dyDescent="0.2">
      <c r="A56" s="34"/>
      <c r="H56" s="53"/>
      <c r="I56" s="54"/>
      <c r="M56" s="35"/>
    </row>
    <row r="57" spans="1:15" x14ac:dyDescent="0.2">
      <c r="A57" s="67" t="s">
        <v>634</v>
      </c>
      <c r="B57" s="48"/>
      <c r="C57" s="48"/>
      <c r="D57" s="48"/>
      <c r="E57" s="48"/>
      <c r="F57" s="48"/>
      <c r="G57" s="48"/>
      <c r="H57" s="136">
        <f>H52+H51</f>
        <v>203119650.11000001</v>
      </c>
      <c r="I57" s="137"/>
      <c r="J57" s="35" t="s">
        <v>627</v>
      </c>
      <c r="K57" s="35">
        <v>107127000</v>
      </c>
      <c r="L57" s="35" t="e">
        <f>H57-K57+#REF!</f>
        <v>#REF!</v>
      </c>
      <c r="M57" s="35"/>
    </row>
    <row r="62" spans="1:15" x14ac:dyDescent="0.2">
      <c r="M62" s="35"/>
    </row>
  </sheetData>
  <mergeCells count="36">
    <mergeCell ref="E55:F55"/>
    <mergeCell ref="H55:I55"/>
    <mergeCell ref="H57:I57"/>
    <mergeCell ref="A46:F46"/>
    <mergeCell ref="A47:F47"/>
    <mergeCell ref="A49:F50"/>
    <mergeCell ref="H51:I51"/>
    <mergeCell ref="A53:C53"/>
    <mergeCell ref="H53:I53"/>
    <mergeCell ref="H52:I52"/>
    <mergeCell ref="H45:I45"/>
    <mergeCell ref="A44:F44"/>
    <mergeCell ref="H44:I44"/>
    <mergeCell ref="L18:M18"/>
    <mergeCell ref="H20:I20"/>
    <mergeCell ref="H21:I21"/>
    <mergeCell ref="H26:I26"/>
    <mergeCell ref="J26:K26"/>
    <mergeCell ref="L26:M26"/>
    <mergeCell ref="J18:K18"/>
    <mergeCell ref="H34:I34"/>
    <mergeCell ref="H35:I35"/>
    <mergeCell ref="H38:I38"/>
    <mergeCell ref="H39:I39"/>
    <mergeCell ref="H43:I43"/>
    <mergeCell ref="H13:I13"/>
    <mergeCell ref="H14:I14"/>
    <mergeCell ref="H15:I15"/>
    <mergeCell ref="H16:I16"/>
    <mergeCell ref="H18:I18"/>
    <mergeCell ref="H11:I11"/>
    <mergeCell ref="A3:I3"/>
    <mergeCell ref="A4:I4"/>
    <mergeCell ref="H6:I6"/>
    <mergeCell ref="H8:I8"/>
    <mergeCell ref="H9:I9"/>
  </mergeCells>
  <pageMargins left="0.39370078740157483" right="0" top="0.98425196850393704" bottom="0.98425196850393704" header="0.51181102362204722" footer="0.51181102362204722"/>
  <pageSetup paperSize="9" scale="80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40900-CBA5-4152-96AE-A4F0CCE02DD5}">
  <dimension ref="A1:M46"/>
  <sheetViews>
    <sheetView showGridLines="0" tabSelected="1" topLeftCell="B1" zoomScale="170" zoomScaleNormal="170" workbookViewId="0">
      <pane ySplit="4" topLeftCell="A29" activePane="bottomLeft" state="frozenSplit"/>
      <selection pane="bottomLeft" activeCell="H7" sqref="H7:I7"/>
    </sheetView>
  </sheetViews>
  <sheetFormatPr defaultRowHeight="12.75" x14ac:dyDescent="0.2"/>
  <cols>
    <col min="1" max="1" width="0.28515625" customWidth="1"/>
    <col min="2" max="2" width="0.140625" customWidth="1"/>
    <col min="3" max="3" width="45.7109375" customWidth="1"/>
    <col min="4" max="4" width="0.140625" customWidth="1"/>
    <col min="5" max="5" width="13.5703125" customWidth="1"/>
    <col min="6" max="6" width="0.140625" customWidth="1"/>
    <col min="7" max="7" width="13.5703125" customWidth="1"/>
    <col min="8" max="8" width="0.140625" customWidth="1"/>
    <col min="9" max="9" width="13.5703125" customWidth="1"/>
    <col min="10" max="10" width="0.140625" customWidth="1"/>
    <col min="11" max="11" width="13.5703125" customWidth="1"/>
    <col min="12" max="14" width="0" hidden="1" customWidth="1"/>
    <col min="257" max="257" width="0.28515625" customWidth="1"/>
    <col min="258" max="258" width="0.140625" customWidth="1"/>
    <col min="259" max="259" width="45.7109375" customWidth="1"/>
    <col min="260" max="260" width="0.140625" customWidth="1"/>
    <col min="261" max="261" width="13.5703125" customWidth="1"/>
    <col min="262" max="262" width="0.140625" customWidth="1"/>
    <col min="263" max="263" width="13.5703125" customWidth="1"/>
    <col min="264" max="264" width="0.140625" customWidth="1"/>
    <col min="265" max="265" width="13.5703125" customWidth="1"/>
    <col min="266" max="266" width="0.140625" customWidth="1"/>
    <col min="267" max="267" width="13.5703125" customWidth="1"/>
    <col min="268" max="270" width="0" hidden="1" customWidth="1"/>
    <col min="513" max="513" width="0.28515625" customWidth="1"/>
    <col min="514" max="514" width="0.140625" customWidth="1"/>
    <col min="515" max="515" width="45.7109375" customWidth="1"/>
    <col min="516" max="516" width="0.140625" customWidth="1"/>
    <col min="517" max="517" width="13.5703125" customWidth="1"/>
    <col min="518" max="518" width="0.140625" customWidth="1"/>
    <col min="519" max="519" width="13.5703125" customWidth="1"/>
    <col min="520" max="520" width="0.140625" customWidth="1"/>
    <col min="521" max="521" width="13.5703125" customWidth="1"/>
    <col min="522" max="522" width="0.140625" customWidth="1"/>
    <col min="523" max="523" width="13.5703125" customWidth="1"/>
    <col min="524" max="526" width="0" hidden="1" customWidth="1"/>
    <col min="769" max="769" width="0.28515625" customWidth="1"/>
    <col min="770" max="770" width="0.140625" customWidth="1"/>
    <col min="771" max="771" width="45.7109375" customWidth="1"/>
    <col min="772" max="772" width="0.140625" customWidth="1"/>
    <col min="773" max="773" width="13.5703125" customWidth="1"/>
    <col min="774" max="774" width="0.140625" customWidth="1"/>
    <col min="775" max="775" width="13.5703125" customWidth="1"/>
    <col min="776" max="776" width="0.140625" customWidth="1"/>
    <col min="777" max="777" width="13.5703125" customWidth="1"/>
    <col min="778" max="778" width="0.140625" customWidth="1"/>
    <col min="779" max="779" width="13.5703125" customWidth="1"/>
    <col min="780" max="782" width="0" hidden="1" customWidth="1"/>
    <col min="1025" max="1025" width="0.28515625" customWidth="1"/>
    <col min="1026" max="1026" width="0.140625" customWidth="1"/>
    <col min="1027" max="1027" width="45.7109375" customWidth="1"/>
    <col min="1028" max="1028" width="0.140625" customWidth="1"/>
    <col min="1029" max="1029" width="13.5703125" customWidth="1"/>
    <col min="1030" max="1030" width="0.140625" customWidth="1"/>
    <col min="1031" max="1031" width="13.5703125" customWidth="1"/>
    <col min="1032" max="1032" width="0.140625" customWidth="1"/>
    <col min="1033" max="1033" width="13.5703125" customWidth="1"/>
    <col min="1034" max="1034" width="0.140625" customWidth="1"/>
    <col min="1035" max="1035" width="13.5703125" customWidth="1"/>
    <col min="1036" max="1038" width="0" hidden="1" customWidth="1"/>
    <col min="1281" max="1281" width="0.28515625" customWidth="1"/>
    <col min="1282" max="1282" width="0.140625" customWidth="1"/>
    <col min="1283" max="1283" width="45.7109375" customWidth="1"/>
    <col min="1284" max="1284" width="0.140625" customWidth="1"/>
    <col min="1285" max="1285" width="13.5703125" customWidth="1"/>
    <col min="1286" max="1286" width="0.140625" customWidth="1"/>
    <col min="1287" max="1287" width="13.5703125" customWidth="1"/>
    <col min="1288" max="1288" width="0.140625" customWidth="1"/>
    <col min="1289" max="1289" width="13.5703125" customWidth="1"/>
    <col min="1290" max="1290" width="0.140625" customWidth="1"/>
    <col min="1291" max="1291" width="13.5703125" customWidth="1"/>
    <col min="1292" max="1294" width="0" hidden="1" customWidth="1"/>
    <col min="1537" max="1537" width="0.28515625" customWidth="1"/>
    <col min="1538" max="1538" width="0.140625" customWidth="1"/>
    <col min="1539" max="1539" width="45.7109375" customWidth="1"/>
    <col min="1540" max="1540" width="0.140625" customWidth="1"/>
    <col min="1541" max="1541" width="13.5703125" customWidth="1"/>
    <col min="1542" max="1542" width="0.140625" customWidth="1"/>
    <col min="1543" max="1543" width="13.5703125" customWidth="1"/>
    <col min="1544" max="1544" width="0.140625" customWidth="1"/>
    <col min="1545" max="1545" width="13.5703125" customWidth="1"/>
    <col min="1546" max="1546" width="0.140625" customWidth="1"/>
    <col min="1547" max="1547" width="13.5703125" customWidth="1"/>
    <col min="1548" max="1550" width="0" hidden="1" customWidth="1"/>
    <col min="1793" max="1793" width="0.28515625" customWidth="1"/>
    <col min="1794" max="1794" width="0.140625" customWidth="1"/>
    <col min="1795" max="1795" width="45.7109375" customWidth="1"/>
    <col min="1796" max="1796" width="0.140625" customWidth="1"/>
    <col min="1797" max="1797" width="13.5703125" customWidth="1"/>
    <col min="1798" max="1798" width="0.140625" customWidth="1"/>
    <col min="1799" max="1799" width="13.5703125" customWidth="1"/>
    <col min="1800" max="1800" width="0.140625" customWidth="1"/>
    <col min="1801" max="1801" width="13.5703125" customWidth="1"/>
    <col min="1802" max="1802" width="0.140625" customWidth="1"/>
    <col min="1803" max="1803" width="13.5703125" customWidth="1"/>
    <col min="1804" max="1806" width="0" hidden="1" customWidth="1"/>
    <col min="2049" max="2049" width="0.28515625" customWidth="1"/>
    <col min="2050" max="2050" width="0.140625" customWidth="1"/>
    <col min="2051" max="2051" width="45.7109375" customWidth="1"/>
    <col min="2052" max="2052" width="0.140625" customWidth="1"/>
    <col min="2053" max="2053" width="13.5703125" customWidth="1"/>
    <col min="2054" max="2054" width="0.140625" customWidth="1"/>
    <col min="2055" max="2055" width="13.5703125" customWidth="1"/>
    <col min="2056" max="2056" width="0.140625" customWidth="1"/>
    <col min="2057" max="2057" width="13.5703125" customWidth="1"/>
    <col min="2058" max="2058" width="0.140625" customWidth="1"/>
    <col min="2059" max="2059" width="13.5703125" customWidth="1"/>
    <col min="2060" max="2062" width="0" hidden="1" customWidth="1"/>
    <col min="2305" max="2305" width="0.28515625" customWidth="1"/>
    <col min="2306" max="2306" width="0.140625" customWidth="1"/>
    <col min="2307" max="2307" width="45.7109375" customWidth="1"/>
    <col min="2308" max="2308" width="0.140625" customWidth="1"/>
    <col min="2309" max="2309" width="13.5703125" customWidth="1"/>
    <col min="2310" max="2310" width="0.140625" customWidth="1"/>
    <col min="2311" max="2311" width="13.5703125" customWidth="1"/>
    <col min="2312" max="2312" width="0.140625" customWidth="1"/>
    <col min="2313" max="2313" width="13.5703125" customWidth="1"/>
    <col min="2314" max="2314" width="0.140625" customWidth="1"/>
    <col min="2315" max="2315" width="13.5703125" customWidth="1"/>
    <col min="2316" max="2318" width="0" hidden="1" customWidth="1"/>
    <col min="2561" max="2561" width="0.28515625" customWidth="1"/>
    <col min="2562" max="2562" width="0.140625" customWidth="1"/>
    <col min="2563" max="2563" width="45.7109375" customWidth="1"/>
    <col min="2564" max="2564" width="0.140625" customWidth="1"/>
    <col min="2565" max="2565" width="13.5703125" customWidth="1"/>
    <col min="2566" max="2566" width="0.140625" customWidth="1"/>
    <col min="2567" max="2567" width="13.5703125" customWidth="1"/>
    <col min="2568" max="2568" width="0.140625" customWidth="1"/>
    <col min="2569" max="2569" width="13.5703125" customWidth="1"/>
    <col min="2570" max="2570" width="0.140625" customWidth="1"/>
    <col min="2571" max="2571" width="13.5703125" customWidth="1"/>
    <col min="2572" max="2574" width="0" hidden="1" customWidth="1"/>
    <col min="2817" max="2817" width="0.28515625" customWidth="1"/>
    <col min="2818" max="2818" width="0.140625" customWidth="1"/>
    <col min="2819" max="2819" width="45.7109375" customWidth="1"/>
    <col min="2820" max="2820" width="0.140625" customWidth="1"/>
    <col min="2821" max="2821" width="13.5703125" customWidth="1"/>
    <col min="2822" max="2822" width="0.140625" customWidth="1"/>
    <col min="2823" max="2823" width="13.5703125" customWidth="1"/>
    <col min="2824" max="2824" width="0.140625" customWidth="1"/>
    <col min="2825" max="2825" width="13.5703125" customWidth="1"/>
    <col min="2826" max="2826" width="0.140625" customWidth="1"/>
    <col min="2827" max="2827" width="13.5703125" customWidth="1"/>
    <col min="2828" max="2830" width="0" hidden="1" customWidth="1"/>
    <col min="3073" max="3073" width="0.28515625" customWidth="1"/>
    <col min="3074" max="3074" width="0.140625" customWidth="1"/>
    <col min="3075" max="3075" width="45.7109375" customWidth="1"/>
    <col min="3076" max="3076" width="0.140625" customWidth="1"/>
    <col min="3077" max="3077" width="13.5703125" customWidth="1"/>
    <col min="3078" max="3078" width="0.140625" customWidth="1"/>
    <col min="3079" max="3079" width="13.5703125" customWidth="1"/>
    <col min="3080" max="3080" width="0.140625" customWidth="1"/>
    <col min="3081" max="3081" width="13.5703125" customWidth="1"/>
    <col min="3082" max="3082" width="0.140625" customWidth="1"/>
    <col min="3083" max="3083" width="13.5703125" customWidth="1"/>
    <col min="3084" max="3086" width="0" hidden="1" customWidth="1"/>
    <col min="3329" max="3329" width="0.28515625" customWidth="1"/>
    <col min="3330" max="3330" width="0.140625" customWidth="1"/>
    <col min="3331" max="3331" width="45.7109375" customWidth="1"/>
    <col min="3332" max="3332" width="0.140625" customWidth="1"/>
    <col min="3333" max="3333" width="13.5703125" customWidth="1"/>
    <col min="3334" max="3334" width="0.140625" customWidth="1"/>
    <col min="3335" max="3335" width="13.5703125" customWidth="1"/>
    <col min="3336" max="3336" width="0.140625" customWidth="1"/>
    <col min="3337" max="3337" width="13.5703125" customWidth="1"/>
    <col min="3338" max="3338" width="0.140625" customWidth="1"/>
    <col min="3339" max="3339" width="13.5703125" customWidth="1"/>
    <col min="3340" max="3342" width="0" hidden="1" customWidth="1"/>
    <col min="3585" max="3585" width="0.28515625" customWidth="1"/>
    <col min="3586" max="3586" width="0.140625" customWidth="1"/>
    <col min="3587" max="3587" width="45.7109375" customWidth="1"/>
    <col min="3588" max="3588" width="0.140625" customWidth="1"/>
    <col min="3589" max="3589" width="13.5703125" customWidth="1"/>
    <col min="3590" max="3590" width="0.140625" customWidth="1"/>
    <col min="3591" max="3591" width="13.5703125" customWidth="1"/>
    <col min="3592" max="3592" width="0.140625" customWidth="1"/>
    <col min="3593" max="3593" width="13.5703125" customWidth="1"/>
    <col min="3594" max="3594" width="0.140625" customWidth="1"/>
    <col min="3595" max="3595" width="13.5703125" customWidth="1"/>
    <col min="3596" max="3598" width="0" hidden="1" customWidth="1"/>
    <col min="3841" max="3841" width="0.28515625" customWidth="1"/>
    <col min="3842" max="3842" width="0.140625" customWidth="1"/>
    <col min="3843" max="3843" width="45.7109375" customWidth="1"/>
    <col min="3844" max="3844" width="0.140625" customWidth="1"/>
    <col min="3845" max="3845" width="13.5703125" customWidth="1"/>
    <col min="3846" max="3846" width="0.140625" customWidth="1"/>
    <col min="3847" max="3847" width="13.5703125" customWidth="1"/>
    <col min="3848" max="3848" width="0.140625" customWidth="1"/>
    <col min="3849" max="3849" width="13.5703125" customWidth="1"/>
    <col min="3850" max="3850" width="0.140625" customWidth="1"/>
    <col min="3851" max="3851" width="13.5703125" customWidth="1"/>
    <col min="3852" max="3854" width="0" hidden="1" customWidth="1"/>
    <col min="4097" max="4097" width="0.28515625" customWidth="1"/>
    <col min="4098" max="4098" width="0.140625" customWidth="1"/>
    <col min="4099" max="4099" width="45.7109375" customWidth="1"/>
    <col min="4100" max="4100" width="0.140625" customWidth="1"/>
    <col min="4101" max="4101" width="13.5703125" customWidth="1"/>
    <col min="4102" max="4102" width="0.140625" customWidth="1"/>
    <col min="4103" max="4103" width="13.5703125" customWidth="1"/>
    <col min="4104" max="4104" width="0.140625" customWidth="1"/>
    <col min="4105" max="4105" width="13.5703125" customWidth="1"/>
    <col min="4106" max="4106" width="0.140625" customWidth="1"/>
    <col min="4107" max="4107" width="13.5703125" customWidth="1"/>
    <col min="4108" max="4110" width="0" hidden="1" customWidth="1"/>
    <col min="4353" max="4353" width="0.28515625" customWidth="1"/>
    <col min="4354" max="4354" width="0.140625" customWidth="1"/>
    <col min="4355" max="4355" width="45.7109375" customWidth="1"/>
    <col min="4356" max="4356" width="0.140625" customWidth="1"/>
    <col min="4357" max="4357" width="13.5703125" customWidth="1"/>
    <col min="4358" max="4358" width="0.140625" customWidth="1"/>
    <col min="4359" max="4359" width="13.5703125" customWidth="1"/>
    <col min="4360" max="4360" width="0.140625" customWidth="1"/>
    <col min="4361" max="4361" width="13.5703125" customWidth="1"/>
    <col min="4362" max="4362" width="0.140625" customWidth="1"/>
    <col min="4363" max="4363" width="13.5703125" customWidth="1"/>
    <col min="4364" max="4366" width="0" hidden="1" customWidth="1"/>
    <col min="4609" max="4609" width="0.28515625" customWidth="1"/>
    <col min="4610" max="4610" width="0.140625" customWidth="1"/>
    <col min="4611" max="4611" width="45.7109375" customWidth="1"/>
    <col min="4612" max="4612" width="0.140625" customWidth="1"/>
    <col min="4613" max="4613" width="13.5703125" customWidth="1"/>
    <col min="4614" max="4614" width="0.140625" customWidth="1"/>
    <col min="4615" max="4615" width="13.5703125" customWidth="1"/>
    <col min="4616" max="4616" width="0.140625" customWidth="1"/>
    <col min="4617" max="4617" width="13.5703125" customWidth="1"/>
    <col min="4618" max="4618" width="0.140625" customWidth="1"/>
    <col min="4619" max="4619" width="13.5703125" customWidth="1"/>
    <col min="4620" max="4622" width="0" hidden="1" customWidth="1"/>
    <col min="4865" max="4865" width="0.28515625" customWidth="1"/>
    <col min="4866" max="4866" width="0.140625" customWidth="1"/>
    <col min="4867" max="4867" width="45.7109375" customWidth="1"/>
    <col min="4868" max="4868" width="0.140625" customWidth="1"/>
    <col min="4869" max="4869" width="13.5703125" customWidth="1"/>
    <col min="4870" max="4870" width="0.140625" customWidth="1"/>
    <col min="4871" max="4871" width="13.5703125" customWidth="1"/>
    <col min="4872" max="4872" width="0.140625" customWidth="1"/>
    <col min="4873" max="4873" width="13.5703125" customWidth="1"/>
    <col min="4874" max="4874" width="0.140625" customWidth="1"/>
    <col min="4875" max="4875" width="13.5703125" customWidth="1"/>
    <col min="4876" max="4878" width="0" hidden="1" customWidth="1"/>
    <col min="5121" max="5121" width="0.28515625" customWidth="1"/>
    <col min="5122" max="5122" width="0.140625" customWidth="1"/>
    <col min="5123" max="5123" width="45.7109375" customWidth="1"/>
    <col min="5124" max="5124" width="0.140625" customWidth="1"/>
    <col min="5125" max="5125" width="13.5703125" customWidth="1"/>
    <col min="5126" max="5126" width="0.140625" customWidth="1"/>
    <col min="5127" max="5127" width="13.5703125" customWidth="1"/>
    <col min="5128" max="5128" width="0.140625" customWidth="1"/>
    <col min="5129" max="5129" width="13.5703125" customWidth="1"/>
    <col min="5130" max="5130" width="0.140625" customWidth="1"/>
    <col min="5131" max="5131" width="13.5703125" customWidth="1"/>
    <col min="5132" max="5134" width="0" hidden="1" customWidth="1"/>
    <col min="5377" max="5377" width="0.28515625" customWidth="1"/>
    <col min="5378" max="5378" width="0.140625" customWidth="1"/>
    <col min="5379" max="5379" width="45.7109375" customWidth="1"/>
    <col min="5380" max="5380" width="0.140625" customWidth="1"/>
    <col min="5381" max="5381" width="13.5703125" customWidth="1"/>
    <col min="5382" max="5382" width="0.140625" customWidth="1"/>
    <col min="5383" max="5383" width="13.5703125" customWidth="1"/>
    <col min="5384" max="5384" width="0.140625" customWidth="1"/>
    <col min="5385" max="5385" width="13.5703125" customWidth="1"/>
    <col min="5386" max="5386" width="0.140625" customWidth="1"/>
    <col min="5387" max="5387" width="13.5703125" customWidth="1"/>
    <col min="5388" max="5390" width="0" hidden="1" customWidth="1"/>
    <col min="5633" max="5633" width="0.28515625" customWidth="1"/>
    <col min="5634" max="5634" width="0.140625" customWidth="1"/>
    <col min="5635" max="5635" width="45.7109375" customWidth="1"/>
    <col min="5636" max="5636" width="0.140625" customWidth="1"/>
    <col min="5637" max="5637" width="13.5703125" customWidth="1"/>
    <col min="5638" max="5638" width="0.140625" customWidth="1"/>
    <col min="5639" max="5639" width="13.5703125" customWidth="1"/>
    <col min="5640" max="5640" width="0.140625" customWidth="1"/>
    <col min="5641" max="5641" width="13.5703125" customWidth="1"/>
    <col min="5642" max="5642" width="0.140625" customWidth="1"/>
    <col min="5643" max="5643" width="13.5703125" customWidth="1"/>
    <col min="5644" max="5646" width="0" hidden="1" customWidth="1"/>
    <col min="5889" max="5889" width="0.28515625" customWidth="1"/>
    <col min="5890" max="5890" width="0.140625" customWidth="1"/>
    <col min="5891" max="5891" width="45.7109375" customWidth="1"/>
    <col min="5892" max="5892" width="0.140625" customWidth="1"/>
    <col min="5893" max="5893" width="13.5703125" customWidth="1"/>
    <col min="5894" max="5894" width="0.140625" customWidth="1"/>
    <col min="5895" max="5895" width="13.5703125" customWidth="1"/>
    <col min="5896" max="5896" width="0.140625" customWidth="1"/>
    <col min="5897" max="5897" width="13.5703125" customWidth="1"/>
    <col min="5898" max="5898" width="0.140625" customWidth="1"/>
    <col min="5899" max="5899" width="13.5703125" customWidth="1"/>
    <col min="5900" max="5902" width="0" hidden="1" customWidth="1"/>
    <col min="6145" max="6145" width="0.28515625" customWidth="1"/>
    <col min="6146" max="6146" width="0.140625" customWidth="1"/>
    <col min="6147" max="6147" width="45.7109375" customWidth="1"/>
    <col min="6148" max="6148" width="0.140625" customWidth="1"/>
    <col min="6149" max="6149" width="13.5703125" customWidth="1"/>
    <col min="6150" max="6150" width="0.140625" customWidth="1"/>
    <col min="6151" max="6151" width="13.5703125" customWidth="1"/>
    <col min="6152" max="6152" width="0.140625" customWidth="1"/>
    <col min="6153" max="6153" width="13.5703125" customWidth="1"/>
    <col min="6154" max="6154" width="0.140625" customWidth="1"/>
    <col min="6155" max="6155" width="13.5703125" customWidth="1"/>
    <col min="6156" max="6158" width="0" hidden="1" customWidth="1"/>
    <col min="6401" max="6401" width="0.28515625" customWidth="1"/>
    <col min="6402" max="6402" width="0.140625" customWidth="1"/>
    <col min="6403" max="6403" width="45.7109375" customWidth="1"/>
    <col min="6404" max="6404" width="0.140625" customWidth="1"/>
    <col min="6405" max="6405" width="13.5703125" customWidth="1"/>
    <col min="6406" max="6406" width="0.140625" customWidth="1"/>
    <col min="6407" max="6407" width="13.5703125" customWidth="1"/>
    <col min="6408" max="6408" width="0.140625" customWidth="1"/>
    <col min="6409" max="6409" width="13.5703125" customWidth="1"/>
    <col min="6410" max="6410" width="0.140625" customWidth="1"/>
    <col min="6411" max="6411" width="13.5703125" customWidth="1"/>
    <col min="6412" max="6414" width="0" hidden="1" customWidth="1"/>
    <col min="6657" max="6657" width="0.28515625" customWidth="1"/>
    <col min="6658" max="6658" width="0.140625" customWidth="1"/>
    <col min="6659" max="6659" width="45.7109375" customWidth="1"/>
    <col min="6660" max="6660" width="0.140625" customWidth="1"/>
    <col min="6661" max="6661" width="13.5703125" customWidth="1"/>
    <col min="6662" max="6662" width="0.140625" customWidth="1"/>
    <col min="6663" max="6663" width="13.5703125" customWidth="1"/>
    <col min="6664" max="6664" width="0.140625" customWidth="1"/>
    <col min="6665" max="6665" width="13.5703125" customWidth="1"/>
    <col min="6666" max="6666" width="0.140625" customWidth="1"/>
    <col min="6667" max="6667" width="13.5703125" customWidth="1"/>
    <col min="6668" max="6670" width="0" hidden="1" customWidth="1"/>
    <col min="6913" max="6913" width="0.28515625" customWidth="1"/>
    <col min="6914" max="6914" width="0.140625" customWidth="1"/>
    <col min="6915" max="6915" width="45.7109375" customWidth="1"/>
    <col min="6916" max="6916" width="0.140625" customWidth="1"/>
    <col min="6917" max="6917" width="13.5703125" customWidth="1"/>
    <col min="6918" max="6918" width="0.140625" customWidth="1"/>
    <col min="6919" max="6919" width="13.5703125" customWidth="1"/>
    <col min="6920" max="6920" width="0.140625" customWidth="1"/>
    <col min="6921" max="6921" width="13.5703125" customWidth="1"/>
    <col min="6922" max="6922" width="0.140625" customWidth="1"/>
    <col min="6923" max="6923" width="13.5703125" customWidth="1"/>
    <col min="6924" max="6926" width="0" hidden="1" customWidth="1"/>
    <col min="7169" max="7169" width="0.28515625" customWidth="1"/>
    <col min="7170" max="7170" width="0.140625" customWidth="1"/>
    <col min="7171" max="7171" width="45.7109375" customWidth="1"/>
    <col min="7172" max="7172" width="0.140625" customWidth="1"/>
    <col min="7173" max="7173" width="13.5703125" customWidth="1"/>
    <col min="7174" max="7174" width="0.140625" customWidth="1"/>
    <col min="7175" max="7175" width="13.5703125" customWidth="1"/>
    <col min="7176" max="7176" width="0.140625" customWidth="1"/>
    <col min="7177" max="7177" width="13.5703125" customWidth="1"/>
    <col min="7178" max="7178" width="0.140625" customWidth="1"/>
    <col min="7179" max="7179" width="13.5703125" customWidth="1"/>
    <col min="7180" max="7182" width="0" hidden="1" customWidth="1"/>
    <col min="7425" max="7425" width="0.28515625" customWidth="1"/>
    <col min="7426" max="7426" width="0.140625" customWidth="1"/>
    <col min="7427" max="7427" width="45.7109375" customWidth="1"/>
    <col min="7428" max="7428" width="0.140625" customWidth="1"/>
    <col min="7429" max="7429" width="13.5703125" customWidth="1"/>
    <col min="7430" max="7430" width="0.140625" customWidth="1"/>
    <col min="7431" max="7431" width="13.5703125" customWidth="1"/>
    <col min="7432" max="7432" width="0.140625" customWidth="1"/>
    <col min="7433" max="7433" width="13.5703125" customWidth="1"/>
    <col min="7434" max="7434" width="0.140625" customWidth="1"/>
    <col min="7435" max="7435" width="13.5703125" customWidth="1"/>
    <col min="7436" max="7438" width="0" hidden="1" customWidth="1"/>
    <col min="7681" max="7681" width="0.28515625" customWidth="1"/>
    <col min="7682" max="7682" width="0.140625" customWidth="1"/>
    <col min="7683" max="7683" width="45.7109375" customWidth="1"/>
    <col min="7684" max="7684" width="0.140625" customWidth="1"/>
    <col min="7685" max="7685" width="13.5703125" customWidth="1"/>
    <col min="7686" max="7686" width="0.140625" customWidth="1"/>
    <col min="7687" max="7687" width="13.5703125" customWidth="1"/>
    <col min="7688" max="7688" width="0.140625" customWidth="1"/>
    <col min="7689" max="7689" width="13.5703125" customWidth="1"/>
    <col min="7690" max="7690" width="0.140625" customWidth="1"/>
    <col min="7691" max="7691" width="13.5703125" customWidth="1"/>
    <col min="7692" max="7694" width="0" hidden="1" customWidth="1"/>
    <col min="7937" max="7937" width="0.28515625" customWidth="1"/>
    <col min="7938" max="7938" width="0.140625" customWidth="1"/>
    <col min="7939" max="7939" width="45.7109375" customWidth="1"/>
    <col min="7940" max="7940" width="0.140625" customWidth="1"/>
    <col min="7941" max="7941" width="13.5703125" customWidth="1"/>
    <col min="7942" max="7942" width="0.140625" customWidth="1"/>
    <col min="7943" max="7943" width="13.5703125" customWidth="1"/>
    <col min="7944" max="7944" width="0.140625" customWidth="1"/>
    <col min="7945" max="7945" width="13.5703125" customWidth="1"/>
    <col min="7946" max="7946" width="0.140625" customWidth="1"/>
    <col min="7947" max="7947" width="13.5703125" customWidth="1"/>
    <col min="7948" max="7950" width="0" hidden="1" customWidth="1"/>
    <col min="8193" max="8193" width="0.28515625" customWidth="1"/>
    <col min="8194" max="8194" width="0.140625" customWidth="1"/>
    <col min="8195" max="8195" width="45.7109375" customWidth="1"/>
    <col min="8196" max="8196" width="0.140625" customWidth="1"/>
    <col min="8197" max="8197" width="13.5703125" customWidth="1"/>
    <col min="8198" max="8198" width="0.140625" customWidth="1"/>
    <col min="8199" max="8199" width="13.5703125" customWidth="1"/>
    <col min="8200" max="8200" width="0.140625" customWidth="1"/>
    <col min="8201" max="8201" width="13.5703125" customWidth="1"/>
    <col min="8202" max="8202" width="0.140625" customWidth="1"/>
    <col min="8203" max="8203" width="13.5703125" customWidth="1"/>
    <col min="8204" max="8206" width="0" hidden="1" customWidth="1"/>
    <col min="8449" max="8449" width="0.28515625" customWidth="1"/>
    <col min="8450" max="8450" width="0.140625" customWidth="1"/>
    <col min="8451" max="8451" width="45.7109375" customWidth="1"/>
    <col min="8452" max="8452" width="0.140625" customWidth="1"/>
    <col min="8453" max="8453" width="13.5703125" customWidth="1"/>
    <col min="8454" max="8454" width="0.140625" customWidth="1"/>
    <col min="8455" max="8455" width="13.5703125" customWidth="1"/>
    <col min="8456" max="8456" width="0.140625" customWidth="1"/>
    <col min="8457" max="8457" width="13.5703125" customWidth="1"/>
    <col min="8458" max="8458" width="0.140625" customWidth="1"/>
    <col min="8459" max="8459" width="13.5703125" customWidth="1"/>
    <col min="8460" max="8462" width="0" hidden="1" customWidth="1"/>
    <col min="8705" max="8705" width="0.28515625" customWidth="1"/>
    <col min="8706" max="8706" width="0.140625" customWidth="1"/>
    <col min="8707" max="8707" width="45.7109375" customWidth="1"/>
    <col min="8708" max="8708" width="0.140625" customWidth="1"/>
    <col min="8709" max="8709" width="13.5703125" customWidth="1"/>
    <col min="8710" max="8710" width="0.140625" customWidth="1"/>
    <col min="8711" max="8711" width="13.5703125" customWidth="1"/>
    <col min="8712" max="8712" width="0.140625" customWidth="1"/>
    <col min="8713" max="8713" width="13.5703125" customWidth="1"/>
    <col min="8714" max="8714" width="0.140625" customWidth="1"/>
    <col min="8715" max="8715" width="13.5703125" customWidth="1"/>
    <col min="8716" max="8718" width="0" hidden="1" customWidth="1"/>
    <col min="8961" max="8961" width="0.28515625" customWidth="1"/>
    <col min="8962" max="8962" width="0.140625" customWidth="1"/>
    <col min="8963" max="8963" width="45.7109375" customWidth="1"/>
    <col min="8964" max="8964" width="0.140625" customWidth="1"/>
    <col min="8965" max="8965" width="13.5703125" customWidth="1"/>
    <col min="8966" max="8966" width="0.140625" customWidth="1"/>
    <col min="8967" max="8967" width="13.5703125" customWidth="1"/>
    <col min="8968" max="8968" width="0.140625" customWidth="1"/>
    <col min="8969" max="8969" width="13.5703125" customWidth="1"/>
    <col min="8970" max="8970" width="0.140625" customWidth="1"/>
    <col min="8971" max="8971" width="13.5703125" customWidth="1"/>
    <col min="8972" max="8974" width="0" hidden="1" customWidth="1"/>
    <col min="9217" max="9217" width="0.28515625" customWidth="1"/>
    <col min="9218" max="9218" width="0.140625" customWidth="1"/>
    <col min="9219" max="9219" width="45.7109375" customWidth="1"/>
    <col min="9220" max="9220" width="0.140625" customWidth="1"/>
    <col min="9221" max="9221" width="13.5703125" customWidth="1"/>
    <col min="9222" max="9222" width="0.140625" customWidth="1"/>
    <col min="9223" max="9223" width="13.5703125" customWidth="1"/>
    <col min="9224" max="9224" width="0.140625" customWidth="1"/>
    <col min="9225" max="9225" width="13.5703125" customWidth="1"/>
    <col min="9226" max="9226" width="0.140625" customWidth="1"/>
    <col min="9227" max="9227" width="13.5703125" customWidth="1"/>
    <col min="9228" max="9230" width="0" hidden="1" customWidth="1"/>
    <col min="9473" max="9473" width="0.28515625" customWidth="1"/>
    <col min="9474" max="9474" width="0.140625" customWidth="1"/>
    <col min="9475" max="9475" width="45.7109375" customWidth="1"/>
    <col min="9476" max="9476" width="0.140625" customWidth="1"/>
    <col min="9477" max="9477" width="13.5703125" customWidth="1"/>
    <col min="9478" max="9478" width="0.140625" customWidth="1"/>
    <col min="9479" max="9479" width="13.5703125" customWidth="1"/>
    <col min="9480" max="9480" width="0.140625" customWidth="1"/>
    <col min="9481" max="9481" width="13.5703125" customWidth="1"/>
    <col min="9482" max="9482" width="0.140625" customWidth="1"/>
    <col min="9483" max="9483" width="13.5703125" customWidth="1"/>
    <col min="9484" max="9486" width="0" hidden="1" customWidth="1"/>
    <col min="9729" max="9729" width="0.28515625" customWidth="1"/>
    <col min="9730" max="9730" width="0.140625" customWidth="1"/>
    <col min="9731" max="9731" width="45.7109375" customWidth="1"/>
    <col min="9732" max="9732" width="0.140625" customWidth="1"/>
    <col min="9733" max="9733" width="13.5703125" customWidth="1"/>
    <col min="9734" max="9734" width="0.140625" customWidth="1"/>
    <col min="9735" max="9735" width="13.5703125" customWidth="1"/>
    <col min="9736" max="9736" width="0.140625" customWidth="1"/>
    <col min="9737" max="9737" width="13.5703125" customWidth="1"/>
    <col min="9738" max="9738" width="0.140625" customWidth="1"/>
    <col min="9739" max="9739" width="13.5703125" customWidth="1"/>
    <col min="9740" max="9742" width="0" hidden="1" customWidth="1"/>
    <col min="9985" max="9985" width="0.28515625" customWidth="1"/>
    <col min="9986" max="9986" width="0.140625" customWidth="1"/>
    <col min="9987" max="9987" width="45.7109375" customWidth="1"/>
    <col min="9988" max="9988" width="0.140625" customWidth="1"/>
    <col min="9989" max="9989" width="13.5703125" customWidth="1"/>
    <col min="9990" max="9990" width="0.140625" customWidth="1"/>
    <col min="9991" max="9991" width="13.5703125" customWidth="1"/>
    <col min="9992" max="9992" width="0.140625" customWidth="1"/>
    <col min="9993" max="9993" width="13.5703125" customWidth="1"/>
    <col min="9994" max="9994" width="0.140625" customWidth="1"/>
    <col min="9995" max="9995" width="13.5703125" customWidth="1"/>
    <col min="9996" max="9998" width="0" hidden="1" customWidth="1"/>
    <col min="10241" max="10241" width="0.28515625" customWidth="1"/>
    <col min="10242" max="10242" width="0.140625" customWidth="1"/>
    <col min="10243" max="10243" width="45.7109375" customWidth="1"/>
    <col min="10244" max="10244" width="0.140625" customWidth="1"/>
    <col min="10245" max="10245" width="13.5703125" customWidth="1"/>
    <col min="10246" max="10246" width="0.140625" customWidth="1"/>
    <col min="10247" max="10247" width="13.5703125" customWidth="1"/>
    <col min="10248" max="10248" width="0.140625" customWidth="1"/>
    <col min="10249" max="10249" width="13.5703125" customWidth="1"/>
    <col min="10250" max="10250" width="0.140625" customWidth="1"/>
    <col min="10251" max="10251" width="13.5703125" customWidth="1"/>
    <col min="10252" max="10254" width="0" hidden="1" customWidth="1"/>
    <col min="10497" max="10497" width="0.28515625" customWidth="1"/>
    <col min="10498" max="10498" width="0.140625" customWidth="1"/>
    <col min="10499" max="10499" width="45.7109375" customWidth="1"/>
    <col min="10500" max="10500" width="0.140625" customWidth="1"/>
    <col min="10501" max="10501" width="13.5703125" customWidth="1"/>
    <col min="10502" max="10502" width="0.140625" customWidth="1"/>
    <col min="10503" max="10503" width="13.5703125" customWidth="1"/>
    <col min="10504" max="10504" width="0.140625" customWidth="1"/>
    <col min="10505" max="10505" width="13.5703125" customWidth="1"/>
    <col min="10506" max="10506" width="0.140625" customWidth="1"/>
    <col min="10507" max="10507" width="13.5703125" customWidth="1"/>
    <col min="10508" max="10510" width="0" hidden="1" customWidth="1"/>
    <col min="10753" max="10753" width="0.28515625" customWidth="1"/>
    <col min="10754" max="10754" width="0.140625" customWidth="1"/>
    <col min="10755" max="10755" width="45.7109375" customWidth="1"/>
    <col min="10756" max="10756" width="0.140625" customWidth="1"/>
    <col min="10757" max="10757" width="13.5703125" customWidth="1"/>
    <col min="10758" max="10758" width="0.140625" customWidth="1"/>
    <col min="10759" max="10759" width="13.5703125" customWidth="1"/>
    <col min="10760" max="10760" width="0.140625" customWidth="1"/>
    <col min="10761" max="10761" width="13.5703125" customWidth="1"/>
    <col min="10762" max="10762" width="0.140625" customWidth="1"/>
    <col min="10763" max="10763" width="13.5703125" customWidth="1"/>
    <col min="10764" max="10766" width="0" hidden="1" customWidth="1"/>
    <col min="11009" max="11009" width="0.28515625" customWidth="1"/>
    <col min="11010" max="11010" width="0.140625" customWidth="1"/>
    <col min="11011" max="11011" width="45.7109375" customWidth="1"/>
    <col min="11012" max="11012" width="0.140625" customWidth="1"/>
    <col min="11013" max="11013" width="13.5703125" customWidth="1"/>
    <col min="11014" max="11014" width="0.140625" customWidth="1"/>
    <col min="11015" max="11015" width="13.5703125" customWidth="1"/>
    <col min="11016" max="11016" width="0.140625" customWidth="1"/>
    <col min="11017" max="11017" width="13.5703125" customWidth="1"/>
    <col min="11018" max="11018" width="0.140625" customWidth="1"/>
    <col min="11019" max="11019" width="13.5703125" customWidth="1"/>
    <col min="11020" max="11022" width="0" hidden="1" customWidth="1"/>
    <col min="11265" max="11265" width="0.28515625" customWidth="1"/>
    <col min="11266" max="11266" width="0.140625" customWidth="1"/>
    <col min="11267" max="11267" width="45.7109375" customWidth="1"/>
    <col min="11268" max="11268" width="0.140625" customWidth="1"/>
    <col min="11269" max="11269" width="13.5703125" customWidth="1"/>
    <col min="11270" max="11270" width="0.140625" customWidth="1"/>
    <col min="11271" max="11271" width="13.5703125" customWidth="1"/>
    <col min="11272" max="11272" width="0.140625" customWidth="1"/>
    <col min="11273" max="11273" width="13.5703125" customWidth="1"/>
    <col min="11274" max="11274" width="0.140625" customWidth="1"/>
    <col min="11275" max="11275" width="13.5703125" customWidth="1"/>
    <col min="11276" max="11278" width="0" hidden="1" customWidth="1"/>
    <col min="11521" max="11521" width="0.28515625" customWidth="1"/>
    <col min="11522" max="11522" width="0.140625" customWidth="1"/>
    <col min="11523" max="11523" width="45.7109375" customWidth="1"/>
    <col min="11524" max="11524" width="0.140625" customWidth="1"/>
    <col min="11525" max="11525" width="13.5703125" customWidth="1"/>
    <col min="11526" max="11526" width="0.140625" customWidth="1"/>
    <col min="11527" max="11527" width="13.5703125" customWidth="1"/>
    <col min="11528" max="11528" width="0.140625" customWidth="1"/>
    <col min="11529" max="11529" width="13.5703125" customWidth="1"/>
    <col min="11530" max="11530" width="0.140625" customWidth="1"/>
    <col min="11531" max="11531" width="13.5703125" customWidth="1"/>
    <col min="11532" max="11534" width="0" hidden="1" customWidth="1"/>
    <col min="11777" max="11777" width="0.28515625" customWidth="1"/>
    <col min="11778" max="11778" width="0.140625" customWidth="1"/>
    <col min="11779" max="11779" width="45.7109375" customWidth="1"/>
    <col min="11780" max="11780" width="0.140625" customWidth="1"/>
    <col min="11781" max="11781" width="13.5703125" customWidth="1"/>
    <col min="11782" max="11782" width="0.140625" customWidth="1"/>
    <col min="11783" max="11783" width="13.5703125" customWidth="1"/>
    <col min="11784" max="11784" width="0.140625" customWidth="1"/>
    <col min="11785" max="11785" width="13.5703125" customWidth="1"/>
    <col min="11786" max="11786" width="0.140625" customWidth="1"/>
    <col min="11787" max="11787" width="13.5703125" customWidth="1"/>
    <col min="11788" max="11790" width="0" hidden="1" customWidth="1"/>
    <col min="12033" max="12033" width="0.28515625" customWidth="1"/>
    <col min="12034" max="12034" width="0.140625" customWidth="1"/>
    <col min="12035" max="12035" width="45.7109375" customWidth="1"/>
    <col min="12036" max="12036" width="0.140625" customWidth="1"/>
    <col min="12037" max="12037" width="13.5703125" customWidth="1"/>
    <col min="12038" max="12038" width="0.140625" customWidth="1"/>
    <col min="12039" max="12039" width="13.5703125" customWidth="1"/>
    <col min="12040" max="12040" width="0.140625" customWidth="1"/>
    <col min="12041" max="12041" width="13.5703125" customWidth="1"/>
    <col min="12042" max="12042" width="0.140625" customWidth="1"/>
    <col min="12043" max="12043" width="13.5703125" customWidth="1"/>
    <col min="12044" max="12046" width="0" hidden="1" customWidth="1"/>
    <col min="12289" max="12289" width="0.28515625" customWidth="1"/>
    <col min="12290" max="12290" width="0.140625" customWidth="1"/>
    <col min="12291" max="12291" width="45.7109375" customWidth="1"/>
    <col min="12292" max="12292" width="0.140625" customWidth="1"/>
    <col min="12293" max="12293" width="13.5703125" customWidth="1"/>
    <col min="12294" max="12294" width="0.140625" customWidth="1"/>
    <col min="12295" max="12295" width="13.5703125" customWidth="1"/>
    <col min="12296" max="12296" width="0.140625" customWidth="1"/>
    <col min="12297" max="12297" width="13.5703125" customWidth="1"/>
    <col min="12298" max="12298" width="0.140625" customWidth="1"/>
    <col min="12299" max="12299" width="13.5703125" customWidth="1"/>
    <col min="12300" max="12302" width="0" hidden="1" customWidth="1"/>
    <col min="12545" max="12545" width="0.28515625" customWidth="1"/>
    <col min="12546" max="12546" width="0.140625" customWidth="1"/>
    <col min="12547" max="12547" width="45.7109375" customWidth="1"/>
    <col min="12548" max="12548" width="0.140625" customWidth="1"/>
    <col min="12549" max="12549" width="13.5703125" customWidth="1"/>
    <col min="12550" max="12550" width="0.140625" customWidth="1"/>
    <col min="12551" max="12551" width="13.5703125" customWidth="1"/>
    <col min="12552" max="12552" width="0.140625" customWidth="1"/>
    <col min="12553" max="12553" width="13.5703125" customWidth="1"/>
    <col min="12554" max="12554" width="0.140625" customWidth="1"/>
    <col min="12555" max="12555" width="13.5703125" customWidth="1"/>
    <col min="12556" max="12558" width="0" hidden="1" customWidth="1"/>
    <col min="12801" max="12801" width="0.28515625" customWidth="1"/>
    <col min="12802" max="12802" width="0.140625" customWidth="1"/>
    <col min="12803" max="12803" width="45.7109375" customWidth="1"/>
    <col min="12804" max="12804" width="0.140625" customWidth="1"/>
    <col min="12805" max="12805" width="13.5703125" customWidth="1"/>
    <col min="12806" max="12806" width="0.140625" customWidth="1"/>
    <col min="12807" max="12807" width="13.5703125" customWidth="1"/>
    <col min="12808" max="12808" width="0.140625" customWidth="1"/>
    <col min="12809" max="12809" width="13.5703125" customWidth="1"/>
    <col min="12810" max="12810" width="0.140625" customWidth="1"/>
    <col min="12811" max="12811" width="13.5703125" customWidth="1"/>
    <col min="12812" max="12814" width="0" hidden="1" customWidth="1"/>
    <col min="13057" max="13057" width="0.28515625" customWidth="1"/>
    <col min="13058" max="13058" width="0.140625" customWidth="1"/>
    <col min="13059" max="13059" width="45.7109375" customWidth="1"/>
    <col min="13060" max="13060" width="0.140625" customWidth="1"/>
    <col min="13061" max="13061" width="13.5703125" customWidth="1"/>
    <col min="13062" max="13062" width="0.140625" customWidth="1"/>
    <col min="13063" max="13063" width="13.5703125" customWidth="1"/>
    <col min="13064" max="13064" width="0.140625" customWidth="1"/>
    <col min="13065" max="13065" width="13.5703125" customWidth="1"/>
    <col min="13066" max="13066" width="0.140625" customWidth="1"/>
    <col min="13067" max="13067" width="13.5703125" customWidth="1"/>
    <col min="13068" max="13070" width="0" hidden="1" customWidth="1"/>
    <col min="13313" max="13313" width="0.28515625" customWidth="1"/>
    <col min="13314" max="13314" width="0.140625" customWidth="1"/>
    <col min="13315" max="13315" width="45.7109375" customWidth="1"/>
    <col min="13316" max="13316" width="0.140625" customWidth="1"/>
    <col min="13317" max="13317" width="13.5703125" customWidth="1"/>
    <col min="13318" max="13318" width="0.140625" customWidth="1"/>
    <col min="13319" max="13319" width="13.5703125" customWidth="1"/>
    <col min="13320" max="13320" width="0.140625" customWidth="1"/>
    <col min="13321" max="13321" width="13.5703125" customWidth="1"/>
    <col min="13322" max="13322" width="0.140625" customWidth="1"/>
    <col min="13323" max="13323" width="13.5703125" customWidth="1"/>
    <col min="13324" max="13326" width="0" hidden="1" customWidth="1"/>
    <col min="13569" max="13569" width="0.28515625" customWidth="1"/>
    <col min="13570" max="13570" width="0.140625" customWidth="1"/>
    <col min="13571" max="13571" width="45.7109375" customWidth="1"/>
    <col min="13572" max="13572" width="0.140625" customWidth="1"/>
    <col min="13573" max="13573" width="13.5703125" customWidth="1"/>
    <col min="13574" max="13574" width="0.140625" customWidth="1"/>
    <col min="13575" max="13575" width="13.5703125" customWidth="1"/>
    <col min="13576" max="13576" width="0.140625" customWidth="1"/>
    <col min="13577" max="13577" width="13.5703125" customWidth="1"/>
    <col min="13578" max="13578" width="0.140625" customWidth="1"/>
    <col min="13579" max="13579" width="13.5703125" customWidth="1"/>
    <col min="13580" max="13582" width="0" hidden="1" customWidth="1"/>
    <col min="13825" max="13825" width="0.28515625" customWidth="1"/>
    <col min="13826" max="13826" width="0.140625" customWidth="1"/>
    <col min="13827" max="13827" width="45.7109375" customWidth="1"/>
    <col min="13828" max="13828" width="0.140625" customWidth="1"/>
    <col min="13829" max="13829" width="13.5703125" customWidth="1"/>
    <col min="13830" max="13830" width="0.140625" customWidth="1"/>
    <col min="13831" max="13831" width="13.5703125" customWidth="1"/>
    <col min="13832" max="13832" width="0.140625" customWidth="1"/>
    <col min="13833" max="13833" width="13.5703125" customWidth="1"/>
    <col min="13834" max="13834" width="0.140625" customWidth="1"/>
    <col min="13835" max="13835" width="13.5703125" customWidth="1"/>
    <col min="13836" max="13838" width="0" hidden="1" customWidth="1"/>
    <col min="14081" max="14081" width="0.28515625" customWidth="1"/>
    <col min="14082" max="14082" width="0.140625" customWidth="1"/>
    <col min="14083" max="14083" width="45.7109375" customWidth="1"/>
    <col min="14084" max="14084" width="0.140625" customWidth="1"/>
    <col min="14085" max="14085" width="13.5703125" customWidth="1"/>
    <col min="14086" max="14086" width="0.140625" customWidth="1"/>
    <col min="14087" max="14087" width="13.5703125" customWidth="1"/>
    <col min="14088" max="14088" width="0.140625" customWidth="1"/>
    <col min="14089" max="14089" width="13.5703125" customWidth="1"/>
    <col min="14090" max="14090" width="0.140625" customWidth="1"/>
    <col min="14091" max="14091" width="13.5703125" customWidth="1"/>
    <col min="14092" max="14094" width="0" hidden="1" customWidth="1"/>
    <col min="14337" max="14337" width="0.28515625" customWidth="1"/>
    <col min="14338" max="14338" width="0.140625" customWidth="1"/>
    <col min="14339" max="14339" width="45.7109375" customWidth="1"/>
    <col min="14340" max="14340" width="0.140625" customWidth="1"/>
    <col min="14341" max="14341" width="13.5703125" customWidth="1"/>
    <col min="14342" max="14342" width="0.140625" customWidth="1"/>
    <col min="14343" max="14343" width="13.5703125" customWidth="1"/>
    <col min="14344" max="14344" width="0.140625" customWidth="1"/>
    <col min="14345" max="14345" width="13.5703125" customWidth="1"/>
    <col min="14346" max="14346" width="0.140625" customWidth="1"/>
    <col min="14347" max="14347" width="13.5703125" customWidth="1"/>
    <col min="14348" max="14350" width="0" hidden="1" customWidth="1"/>
    <col min="14593" max="14593" width="0.28515625" customWidth="1"/>
    <col min="14594" max="14594" width="0.140625" customWidth="1"/>
    <col min="14595" max="14595" width="45.7109375" customWidth="1"/>
    <col min="14596" max="14596" width="0.140625" customWidth="1"/>
    <col min="14597" max="14597" width="13.5703125" customWidth="1"/>
    <col min="14598" max="14598" width="0.140625" customWidth="1"/>
    <col min="14599" max="14599" width="13.5703125" customWidth="1"/>
    <col min="14600" max="14600" width="0.140625" customWidth="1"/>
    <col min="14601" max="14601" width="13.5703125" customWidth="1"/>
    <col min="14602" max="14602" width="0.140625" customWidth="1"/>
    <col min="14603" max="14603" width="13.5703125" customWidth="1"/>
    <col min="14604" max="14606" width="0" hidden="1" customWidth="1"/>
    <col min="14849" max="14849" width="0.28515625" customWidth="1"/>
    <col min="14850" max="14850" width="0.140625" customWidth="1"/>
    <col min="14851" max="14851" width="45.7109375" customWidth="1"/>
    <col min="14852" max="14852" width="0.140625" customWidth="1"/>
    <col min="14853" max="14853" width="13.5703125" customWidth="1"/>
    <col min="14854" max="14854" width="0.140625" customWidth="1"/>
    <col min="14855" max="14855" width="13.5703125" customWidth="1"/>
    <col min="14856" max="14856" width="0.140625" customWidth="1"/>
    <col min="14857" max="14857" width="13.5703125" customWidth="1"/>
    <col min="14858" max="14858" width="0.140625" customWidth="1"/>
    <col min="14859" max="14859" width="13.5703125" customWidth="1"/>
    <col min="14860" max="14862" width="0" hidden="1" customWidth="1"/>
    <col min="15105" max="15105" width="0.28515625" customWidth="1"/>
    <col min="15106" max="15106" width="0.140625" customWidth="1"/>
    <col min="15107" max="15107" width="45.7109375" customWidth="1"/>
    <col min="15108" max="15108" width="0.140625" customWidth="1"/>
    <col min="15109" max="15109" width="13.5703125" customWidth="1"/>
    <col min="15110" max="15110" width="0.140625" customWidth="1"/>
    <col min="15111" max="15111" width="13.5703125" customWidth="1"/>
    <col min="15112" max="15112" width="0.140625" customWidth="1"/>
    <col min="15113" max="15113" width="13.5703125" customWidth="1"/>
    <col min="15114" max="15114" width="0.140625" customWidth="1"/>
    <col min="15115" max="15115" width="13.5703125" customWidth="1"/>
    <col min="15116" max="15118" width="0" hidden="1" customWidth="1"/>
    <col min="15361" max="15361" width="0.28515625" customWidth="1"/>
    <col min="15362" max="15362" width="0.140625" customWidth="1"/>
    <col min="15363" max="15363" width="45.7109375" customWidth="1"/>
    <col min="15364" max="15364" width="0.140625" customWidth="1"/>
    <col min="15365" max="15365" width="13.5703125" customWidth="1"/>
    <col min="15366" max="15366" width="0.140625" customWidth="1"/>
    <col min="15367" max="15367" width="13.5703125" customWidth="1"/>
    <col min="15368" max="15368" width="0.140625" customWidth="1"/>
    <col min="15369" max="15369" width="13.5703125" customWidth="1"/>
    <col min="15370" max="15370" width="0.140625" customWidth="1"/>
    <col min="15371" max="15371" width="13.5703125" customWidth="1"/>
    <col min="15372" max="15374" width="0" hidden="1" customWidth="1"/>
    <col min="15617" max="15617" width="0.28515625" customWidth="1"/>
    <col min="15618" max="15618" width="0.140625" customWidth="1"/>
    <col min="15619" max="15619" width="45.7109375" customWidth="1"/>
    <col min="15620" max="15620" width="0.140625" customWidth="1"/>
    <col min="15621" max="15621" width="13.5703125" customWidth="1"/>
    <col min="15622" max="15622" width="0.140625" customWidth="1"/>
    <col min="15623" max="15623" width="13.5703125" customWidth="1"/>
    <col min="15624" max="15624" width="0.140625" customWidth="1"/>
    <col min="15625" max="15625" width="13.5703125" customWidth="1"/>
    <col min="15626" max="15626" width="0.140625" customWidth="1"/>
    <col min="15627" max="15627" width="13.5703125" customWidth="1"/>
    <col min="15628" max="15630" width="0" hidden="1" customWidth="1"/>
    <col min="15873" max="15873" width="0.28515625" customWidth="1"/>
    <col min="15874" max="15874" width="0.140625" customWidth="1"/>
    <col min="15875" max="15875" width="45.7109375" customWidth="1"/>
    <col min="15876" max="15876" width="0.140625" customWidth="1"/>
    <col min="15877" max="15877" width="13.5703125" customWidth="1"/>
    <col min="15878" max="15878" width="0.140625" customWidth="1"/>
    <col min="15879" max="15879" width="13.5703125" customWidth="1"/>
    <col min="15880" max="15880" width="0.140625" customWidth="1"/>
    <col min="15881" max="15881" width="13.5703125" customWidth="1"/>
    <col min="15882" max="15882" width="0.140625" customWidth="1"/>
    <col min="15883" max="15883" width="13.5703125" customWidth="1"/>
    <col min="15884" max="15886" width="0" hidden="1" customWidth="1"/>
    <col min="16129" max="16129" width="0.28515625" customWidth="1"/>
    <col min="16130" max="16130" width="0.140625" customWidth="1"/>
    <col min="16131" max="16131" width="45.7109375" customWidth="1"/>
    <col min="16132" max="16132" width="0.140625" customWidth="1"/>
    <col min="16133" max="16133" width="13.5703125" customWidth="1"/>
    <col min="16134" max="16134" width="0.140625" customWidth="1"/>
    <col min="16135" max="16135" width="13.5703125" customWidth="1"/>
    <col min="16136" max="16136" width="0.140625" customWidth="1"/>
    <col min="16137" max="16137" width="13.5703125" customWidth="1"/>
    <col min="16138" max="16138" width="0.140625" customWidth="1"/>
    <col min="16139" max="16139" width="13.5703125" customWidth="1"/>
    <col min="16140" max="16142" width="0" hidden="1" customWidth="1"/>
  </cols>
  <sheetData>
    <row r="1" spans="1:13" ht="14.65" customHeight="1" x14ac:dyDescent="0.2"/>
    <row r="2" spans="1:13" ht="17.100000000000001" customHeight="1" x14ac:dyDescent="0.2">
      <c r="A2" s="140" t="s">
        <v>80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</row>
    <row r="3" spans="1:13" ht="3" customHeight="1" x14ac:dyDescent="0.2"/>
    <row r="4" spans="1:13" ht="21.2" customHeight="1" x14ac:dyDescent="0.2">
      <c r="A4" s="142" t="s">
        <v>551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</row>
    <row r="5" spans="1:13" ht="9" customHeight="1" x14ac:dyDescent="0.2"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1.1" customHeight="1" x14ac:dyDescent="0.2">
      <c r="B6" s="143" t="s">
        <v>77</v>
      </c>
      <c r="C6" s="144"/>
      <c r="D6" s="147" t="s">
        <v>630</v>
      </c>
      <c r="E6" s="148"/>
      <c r="F6" s="148"/>
      <c r="G6" s="149"/>
      <c r="H6" s="147" t="s">
        <v>645</v>
      </c>
      <c r="I6" s="148"/>
      <c r="J6" s="148"/>
      <c r="K6" s="149"/>
      <c r="L6" s="24"/>
      <c r="M6" s="24"/>
    </row>
    <row r="7" spans="1:13" ht="14.25" customHeight="1" x14ac:dyDescent="0.2">
      <c r="B7" s="145"/>
      <c r="C7" s="146"/>
      <c r="D7" s="150" t="s">
        <v>552</v>
      </c>
      <c r="E7" s="151"/>
      <c r="F7" s="150" t="s">
        <v>553</v>
      </c>
      <c r="G7" s="151"/>
      <c r="H7" s="150" t="s">
        <v>552</v>
      </c>
      <c r="I7" s="151"/>
      <c r="J7" s="150" t="s">
        <v>553</v>
      </c>
      <c r="K7" s="151"/>
      <c r="L7" s="24"/>
      <c r="M7" s="24"/>
    </row>
    <row r="8" spans="1:13" ht="14.1" customHeight="1" x14ac:dyDescent="0.2">
      <c r="B8" s="152" t="s">
        <v>554</v>
      </c>
      <c r="C8" s="153"/>
      <c r="D8" s="154">
        <f>G_ENTRATE!F28</f>
        <v>0</v>
      </c>
      <c r="E8" s="155"/>
      <c r="F8" s="154">
        <f>G_ENTRATE!I28</f>
        <v>22650</v>
      </c>
      <c r="G8" s="155"/>
      <c r="H8" s="154">
        <v>0</v>
      </c>
      <c r="I8" s="155"/>
      <c r="J8" s="154">
        <v>0</v>
      </c>
      <c r="K8" s="155"/>
      <c r="L8" s="24"/>
      <c r="M8" s="24"/>
    </row>
    <row r="9" spans="1:13" ht="14.25" customHeight="1" x14ac:dyDescent="0.2">
      <c r="B9" s="152" t="s">
        <v>555</v>
      </c>
      <c r="C9" s="153"/>
      <c r="D9" s="154">
        <f>G_ENTRATE!F56</f>
        <v>20486315</v>
      </c>
      <c r="E9" s="155"/>
      <c r="F9" s="154">
        <f>G_ENTRATE!I55</f>
        <v>21786315</v>
      </c>
      <c r="G9" s="155"/>
      <c r="H9" s="154">
        <f>D_ENTRATE!G21</f>
        <v>20984790</v>
      </c>
      <c r="I9" s="155"/>
      <c r="J9" s="154">
        <f>D_ENTRATE!H21</f>
        <v>26056010</v>
      </c>
      <c r="K9" s="155"/>
      <c r="L9" s="24"/>
      <c r="M9" s="24"/>
    </row>
    <row r="10" spans="1:13" ht="14.1" customHeight="1" x14ac:dyDescent="0.2">
      <c r="B10" s="156" t="s">
        <v>556</v>
      </c>
      <c r="C10" s="153"/>
      <c r="D10" s="157">
        <f>SUM(D8:E9)</f>
        <v>20486315</v>
      </c>
      <c r="E10" s="155"/>
      <c r="F10" s="157">
        <f>SUM(F8:G9)</f>
        <v>21808965</v>
      </c>
      <c r="G10" s="155"/>
      <c r="H10" s="157">
        <f>SUM(H8:I9)</f>
        <v>20984790</v>
      </c>
      <c r="I10" s="155"/>
      <c r="J10" s="157">
        <f>SUM(J8:K9)</f>
        <v>26056010</v>
      </c>
      <c r="K10" s="155"/>
      <c r="L10" s="24"/>
      <c r="M10" s="24"/>
    </row>
    <row r="11" spans="1:13" ht="14.25" customHeight="1" x14ac:dyDescent="0.2">
      <c r="B11" s="152" t="s">
        <v>557</v>
      </c>
      <c r="C11" s="153"/>
      <c r="D11" s="154">
        <v>0</v>
      </c>
      <c r="E11" s="155"/>
      <c r="F11" s="154">
        <v>0</v>
      </c>
      <c r="G11" s="155"/>
      <c r="H11" s="154">
        <v>0</v>
      </c>
      <c r="I11" s="155"/>
      <c r="J11" s="154">
        <v>0</v>
      </c>
      <c r="K11" s="155"/>
      <c r="L11" s="24"/>
      <c r="M11" s="24"/>
    </row>
    <row r="12" spans="1:13" ht="14.1" customHeight="1" x14ac:dyDescent="0.2">
      <c r="B12" s="152" t="s">
        <v>558</v>
      </c>
      <c r="C12" s="153"/>
      <c r="D12" s="154">
        <f>G_ENTRATE!F91</f>
        <v>22975320</v>
      </c>
      <c r="E12" s="155"/>
      <c r="F12" s="154">
        <f>G_ENTRATE!I91</f>
        <v>42021850</v>
      </c>
      <c r="G12" s="155"/>
      <c r="H12" s="154">
        <f>D_ENTRATE!G35</f>
        <v>27547082</v>
      </c>
      <c r="I12" s="155"/>
      <c r="J12" s="154">
        <f>D_ENTRATE!H35</f>
        <v>52000000</v>
      </c>
      <c r="K12" s="155"/>
      <c r="L12" s="24"/>
      <c r="M12" s="24"/>
    </row>
    <row r="13" spans="1:13" ht="14.25" customHeight="1" x14ac:dyDescent="0.2">
      <c r="B13" s="152" t="s">
        <v>559</v>
      </c>
      <c r="C13" s="153"/>
      <c r="D13" s="154">
        <v>0</v>
      </c>
      <c r="E13" s="155"/>
      <c r="F13" s="154">
        <v>0</v>
      </c>
      <c r="G13" s="155"/>
      <c r="H13" s="154">
        <v>0</v>
      </c>
      <c r="I13" s="155"/>
      <c r="J13" s="154">
        <v>0</v>
      </c>
      <c r="K13" s="155"/>
      <c r="L13" s="24"/>
      <c r="M13" s="24"/>
    </row>
    <row r="14" spans="1:13" ht="14.1" customHeight="1" x14ac:dyDescent="0.2">
      <c r="B14" s="156" t="s">
        <v>560</v>
      </c>
      <c r="C14" s="153"/>
      <c r="D14" s="157">
        <f>SUM(D11:E13)</f>
        <v>22975320</v>
      </c>
      <c r="E14" s="155"/>
      <c r="F14" s="157">
        <f>SUM(F11:G13)</f>
        <v>42021850</v>
      </c>
      <c r="G14" s="155"/>
      <c r="H14" s="157">
        <f>SUM(H11:I13)</f>
        <v>27547082</v>
      </c>
      <c r="I14" s="155"/>
      <c r="J14" s="157">
        <f>SUM(J11:K13)</f>
        <v>52000000</v>
      </c>
      <c r="K14" s="155"/>
      <c r="L14" s="24"/>
      <c r="M14" s="24"/>
    </row>
    <row r="15" spans="1:13" ht="14.25" customHeight="1" x14ac:dyDescent="0.2">
      <c r="B15" s="152" t="s">
        <v>561</v>
      </c>
      <c r="C15" s="153"/>
      <c r="D15" s="154">
        <f>G_ENTRATE!F117</f>
        <v>5007500</v>
      </c>
      <c r="E15" s="155"/>
      <c r="F15" s="154">
        <f>G_ENTRATE!I117</f>
        <v>5107500</v>
      </c>
      <c r="G15" s="155"/>
      <c r="H15" s="154">
        <f>D_ENTRATE!G46</f>
        <v>3497500</v>
      </c>
      <c r="I15" s="155"/>
      <c r="J15" s="154">
        <f>D_ENTRATE!H46</f>
        <v>3581272</v>
      </c>
      <c r="K15" s="155"/>
      <c r="L15" s="24"/>
      <c r="M15" s="24"/>
    </row>
    <row r="16" spans="1:13" ht="14.1" customHeight="1" x14ac:dyDescent="0.2">
      <c r="B16" s="156" t="s">
        <v>562</v>
      </c>
      <c r="C16" s="153"/>
      <c r="D16" s="157">
        <f>SUM(D15)</f>
        <v>5007500</v>
      </c>
      <c r="E16" s="155"/>
      <c r="F16" s="157">
        <f>SUM(F15)</f>
        <v>5107500</v>
      </c>
      <c r="G16" s="155"/>
      <c r="H16" s="157">
        <f>H15</f>
        <v>3497500</v>
      </c>
      <c r="I16" s="155"/>
      <c r="J16" s="157">
        <f>J15</f>
        <v>3581272</v>
      </c>
      <c r="K16" s="155"/>
      <c r="L16" s="24"/>
      <c r="M16" s="24"/>
    </row>
    <row r="17" spans="2:13" ht="14.25" customHeight="1" x14ac:dyDescent="0.2">
      <c r="B17" s="156" t="s">
        <v>563</v>
      </c>
      <c r="C17" s="153"/>
      <c r="D17" s="157">
        <v>0</v>
      </c>
      <c r="E17" s="155"/>
      <c r="F17" s="157">
        <v>0</v>
      </c>
      <c r="G17" s="155"/>
      <c r="H17" s="157">
        <v>0</v>
      </c>
      <c r="I17" s="155"/>
      <c r="J17" s="157">
        <v>0</v>
      </c>
      <c r="K17" s="155"/>
      <c r="L17" s="24"/>
      <c r="M17" s="24"/>
    </row>
    <row r="18" spans="2:13" ht="14.1" customHeight="1" x14ac:dyDescent="0.2">
      <c r="B18" s="156" t="s">
        <v>564</v>
      </c>
      <c r="C18" s="153"/>
      <c r="D18" s="157">
        <v>0</v>
      </c>
      <c r="E18" s="155"/>
      <c r="F18" s="157">
        <v>0</v>
      </c>
      <c r="G18" s="155"/>
      <c r="H18" s="157">
        <v>0</v>
      </c>
      <c r="I18" s="155"/>
      <c r="J18" s="157">
        <v>0</v>
      </c>
      <c r="K18" s="155"/>
      <c r="L18" s="24"/>
      <c r="M18" s="24"/>
    </row>
    <row r="19" spans="2:13" ht="14.25" customHeight="1" x14ac:dyDescent="0.2">
      <c r="B19" s="158" t="s">
        <v>565</v>
      </c>
      <c r="C19" s="159"/>
      <c r="D19" s="160">
        <f>D10+D14+D16</f>
        <v>48469135</v>
      </c>
      <c r="E19" s="155"/>
      <c r="F19" s="160">
        <f>F10+F14+F16</f>
        <v>68938315</v>
      </c>
      <c r="G19" s="155"/>
      <c r="H19" s="160">
        <f>H10+H14+H16</f>
        <v>52029372</v>
      </c>
      <c r="I19" s="155"/>
      <c r="J19" s="160">
        <f>J10+J14+J16</f>
        <v>81637282</v>
      </c>
      <c r="K19" s="155"/>
      <c r="L19" s="24"/>
      <c r="M19" s="24"/>
    </row>
    <row r="20" spans="2:13" ht="14.1" customHeight="1" x14ac:dyDescent="0.2">
      <c r="B20" s="161" t="s">
        <v>566</v>
      </c>
      <c r="C20" s="159"/>
      <c r="D20" s="162">
        <f>D35-D19</f>
        <v>55804124</v>
      </c>
      <c r="E20" s="159"/>
      <c r="F20" s="162">
        <f>F35-F19</f>
        <v>32841773</v>
      </c>
      <c r="G20" s="159"/>
      <c r="H20" s="162">
        <f>H37-H19</f>
        <v>64278360</v>
      </c>
      <c r="I20" s="159"/>
      <c r="J20" s="162">
        <f>J37-J19</f>
        <v>39227889</v>
      </c>
      <c r="K20" s="159"/>
      <c r="L20" s="24"/>
      <c r="M20" s="24"/>
    </row>
    <row r="21" spans="2:13" ht="14.1" customHeight="1" x14ac:dyDescent="0.2">
      <c r="B21" s="161" t="s">
        <v>567</v>
      </c>
      <c r="C21" s="159"/>
      <c r="D21" s="163">
        <f>D19+D20</f>
        <v>104273259</v>
      </c>
      <c r="E21" s="159"/>
      <c r="F21" s="163">
        <f>F19+F20</f>
        <v>101780088</v>
      </c>
      <c r="G21" s="159"/>
      <c r="H21" s="163">
        <f>SUM(H19:I20)</f>
        <v>116307732</v>
      </c>
      <c r="I21" s="159"/>
      <c r="J21" s="163">
        <f>SUM(J19:K20)</f>
        <v>120865171</v>
      </c>
      <c r="K21" s="159"/>
      <c r="L21" s="24"/>
      <c r="M21" s="24"/>
    </row>
    <row r="22" spans="2:13" ht="16.7" customHeight="1" x14ac:dyDescent="0.2"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</row>
    <row r="23" spans="2:13" ht="11.1" customHeight="1" x14ac:dyDescent="0.2">
      <c r="B23" s="143" t="s">
        <v>81</v>
      </c>
      <c r="C23" s="144"/>
      <c r="D23" s="147" t="s">
        <v>630</v>
      </c>
      <c r="E23" s="148"/>
      <c r="F23" s="148"/>
      <c r="G23" s="149"/>
      <c r="H23" s="147" t="s">
        <v>643</v>
      </c>
      <c r="I23" s="148"/>
      <c r="J23" s="148"/>
      <c r="K23" s="149"/>
      <c r="L23" s="24"/>
      <c r="M23" s="24"/>
    </row>
    <row r="24" spans="2:13" ht="14.25" customHeight="1" x14ac:dyDescent="0.2">
      <c r="B24" s="145"/>
      <c r="C24" s="146"/>
      <c r="D24" s="150" t="s">
        <v>552</v>
      </c>
      <c r="E24" s="151"/>
      <c r="F24" s="150" t="s">
        <v>553</v>
      </c>
      <c r="G24" s="151"/>
      <c r="H24" s="150" t="s">
        <v>552</v>
      </c>
      <c r="I24" s="151"/>
      <c r="J24" s="150" t="s">
        <v>553</v>
      </c>
      <c r="K24" s="151"/>
      <c r="L24" s="24"/>
      <c r="M24" s="24"/>
    </row>
    <row r="25" spans="2:13" ht="14.1" customHeight="1" x14ac:dyDescent="0.2">
      <c r="B25" s="152" t="s">
        <v>568</v>
      </c>
      <c r="C25" s="153"/>
      <c r="D25" s="154">
        <f>D_USCITE!D11</f>
        <v>7269363</v>
      </c>
      <c r="E25" s="155"/>
      <c r="F25" s="154">
        <f>D_USCITE!E11</f>
        <v>7392927</v>
      </c>
      <c r="G25" s="155"/>
      <c r="H25" s="154">
        <f>D_USCITE!G11</f>
        <v>6787960</v>
      </c>
      <c r="I25" s="155"/>
      <c r="J25" s="154">
        <f>D_USCITE!H11</f>
        <v>6986571</v>
      </c>
      <c r="K25" s="155"/>
      <c r="L25" s="24"/>
      <c r="M25" s="24"/>
    </row>
    <row r="26" spans="2:13" ht="14.25" customHeight="1" x14ac:dyDescent="0.2">
      <c r="B26" s="152" t="s">
        <v>569</v>
      </c>
      <c r="C26" s="153"/>
      <c r="D26" s="154">
        <f>D_USCITE!D19</f>
        <v>8237396</v>
      </c>
      <c r="E26" s="155"/>
      <c r="F26" s="154">
        <f>D_USCITE!E19</f>
        <v>9118661</v>
      </c>
      <c r="G26" s="155"/>
      <c r="H26" s="154">
        <f>D_USCITE!G19</f>
        <v>8063272</v>
      </c>
      <c r="I26" s="155"/>
      <c r="J26" s="154">
        <f>D_USCITE!H19</f>
        <v>10729781</v>
      </c>
      <c r="K26" s="155"/>
      <c r="L26" s="24"/>
      <c r="M26" s="24"/>
    </row>
    <row r="27" spans="2:13" ht="14.1" customHeight="1" x14ac:dyDescent="0.2">
      <c r="B27" s="152" t="s">
        <v>570</v>
      </c>
      <c r="C27" s="153"/>
      <c r="D27" s="154">
        <v>0</v>
      </c>
      <c r="E27" s="155"/>
      <c r="F27" s="154">
        <v>0</v>
      </c>
      <c r="G27" s="155"/>
      <c r="H27" s="154">
        <v>0</v>
      </c>
      <c r="I27" s="155"/>
      <c r="J27" s="154">
        <v>0</v>
      </c>
      <c r="K27" s="155"/>
      <c r="L27" s="24"/>
      <c r="M27" s="24"/>
    </row>
    <row r="28" spans="2:13" ht="14.25" customHeight="1" x14ac:dyDescent="0.2">
      <c r="B28" s="152" t="s">
        <v>571</v>
      </c>
      <c r="C28" s="153"/>
      <c r="D28" s="154">
        <v>0</v>
      </c>
      <c r="E28" s="155"/>
      <c r="F28" s="154">
        <v>0</v>
      </c>
      <c r="G28" s="155"/>
      <c r="H28" s="154">
        <v>0</v>
      </c>
      <c r="I28" s="155"/>
      <c r="J28" s="154">
        <v>0</v>
      </c>
      <c r="K28" s="155"/>
      <c r="L28" s="24"/>
      <c r="M28" s="24"/>
    </row>
    <row r="29" spans="2:13" ht="14.1" customHeight="1" x14ac:dyDescent="0.2">
      <c r="B29" s="156" t="s">
        <v>572</v>
      </c>
      <c r="C29" s="153"/>
      <c r="D29" s="157">
        <f>SUM(D25:E28)</f>
        <v>15506759</v>
      </c>
      <c r="E29" s="155"/>
      <c r="F29" s="157">
        <f>SUM(F25:G28)</f>
        <v>16511588</v>
      </c>
      <c r="G29" s="155"/>
      <c r="H29" s="157">
        <f>SUM(H25:I28)</f>
        <v>14851232</v>
      </c>
      <c r="I29" s="155"/>
      <c r="J29" s="157">
        <f>SUM(J25:K28)</f>
        <v>17716352</v>
      </c>
      <c r="K29" s="155"/>
      <c r="L29" s="24"/>
      <c r="M29" s="24"/>
    </row>
    <row r="30" spans="2:13" ht="14.25" customHeight="1" x14ac:dyDescent="0.2">
      <c r="B30" s="152" t="s">
        <v>573</v>
      </c>
      <c r="C30" s="153"/>
      <c r="D30" s="154">
        <f>D_USCITE!D35</f>
        <v>83759000</v>
      </c>
      <c r="E30" s="155"/>
      <c r="F30" s="154">
        <f>D_USCITE!E35</f>
        <v>80209000</v>
      </c>
      <c r="G30" s="155"/>
      <c r="H30" s="154">
        <f>D_USCITE!G35</f>
        <v>97959000</v>
      </c>
      <c r="I30" s="155"/>
      <c r="J30" s="154">
        <f>D_USCITE!H43</f>
        <v>99303897</v>
      </c>
      <c r="K30" s="155"/>
      <c r="L30" s="24"/>
      <c r="M30" s="24"/>
    </row>
    <row r="31" spans="2:13" ht="14.1" customHeight="1" x14ac:dyDescent="0.2">
      <c r="B31" s="152" t="s">
        <v>574</v>
      </c>
      <c r="C31" s="153"/>
      <c r="D31" s="154">
        <v>0</v>
      </c>
      <c r="E31" s="155"/>
      <c r="F31" s="154">
        <v>0</v>
      </c>
      <c r="G31" s="155"/>
      <c r="H31" s="154">
        <v>0</v>
      </c>
      <c r="I31" s="155"/>
      <c r="J31" s="154">
        <v>0</v>
      </c>
      <c r="K31" s="155"/>
      <c r="L31" s="24"/>
      <c r="M31" s="24"/>
    </row>
    <row r="32" spans="2:13" ht="14.25" customHeight="1" x14ac:dyDescent="0.2">
      <c r="B32" s="156" t="s">
        <v>575</v>
      </c>
      <c r="C32" s="153"/>
      <c r="D32" s="157">
        <f>SUM(D30:E31)</f>
        <v>83759000</v>
      </c>
      <c r="E32" s="155"/>
      <c r="F32" s="157">
        <f>SUM(F30:G31)</f>
        <v>80209000</v>
      </c>
      <c r="G32" s="155"/>
      <c r="H32" s="157">
        <f>SUM(H30:I31)</f>
        <v>97959000</v>
      </c>
      <c r="I32" s="155"/>
      <c r="J32" s="157">
        <f>SUM(J30:K31)</f>
        <v>99303897</v>
      </c>
      <c r="K32" s="155"/>
      <c r="L32" s="24"/>
      <c r="M32" s="24"/>
    </row>
    <row r="33" spans="2:13" ht="14.1" customHeight="1" x14ac:dyDescent="0.2">
      <c r="B33" s="152" t="s">
        <v>576</v>
      </c>
      <c r="C33" s="153"/>
      <c r="D33" s="154">
        <f>D_USCITE!D46</f>
        <v>5007500</v>
      </c>
      <c r="E33" s="155"/>
      <c r="F33" s="154">
        <f>D_USCITE!E46</f>
        <v>5059500</v>
      </c>
      <c r="G33" s="155"/>
      <c r="H33" s="154">
        <f>D_USCITE!G48</f>
        <v>3497500</v>
      </c>
      <c r="I33" s="155"/>
      <c r="J33" s="154">
        <f>D_USCITE!H48</f>
        <v>3844922</v>
      </c>
      <c r="K33" s="155"/>
      <c r="L33" s="24"/>
      <c r="M33" s="24"/>
    </row>
    <row r="34" spans="2:13" ht="14.25" customHeight="1" x14ac:dyDescent="0.2">
      <c r="B34" s="156" t="s">
        <v>577</v>
      </c>
      <c r="C34" s="153"/>
      <c r="D34" s="157">
        <f>D33</f>
        <v>5007500</v>
      </c>
      <c r="E34" s="155"/>
      <c r="F34" s="157">
        <f>F33</f>
        <v>5059500</v>
      </c>
      <c r="G34" s="155"/>
      <c r="H34" s="157">
        <f>SUM(H33)</f>
        <v>3497500</v>
      </c>
      <c r="I34" s="155"/>
      <c r="J34" s="157">
        <f>J33</f>
        <v>3844922</v>
      </c>
      <c r="K34" s="155"/>
      <c r="L34" s="24"/>
      <c r="M34" s="24"/>
    </row>
    <row r="35" spans="2:13" ht="14.1" customHeight="1" x14ac:dyDescent="0.2">
      <c r="B35" s="158" t="s">
        <v>578</v>
      </c>
      <c r="C35" s="159"/>
      <c r="D35" s="160">
        <f>D29+D32+D34</f>
        <v>104273259</v>
      </c>
      <c r="E35" s="155"/>
      <c r="F35" s="160">
        <f>F29+F32+F34</f>
        <v>101780088</v>
      </c>
      <c r="G35" s="155"/>
      <c r="H35" s="160">
        <f>H29+H32+H34</f>
        <v>116307732</v>
      </c>
      <c r="I35" s="155"/>
      <c r="J35" s="160">
        <f>J29+J32+J34</f>
        <v>120865171</v>
      </c>
      <c r="K35" s="155"/>
      <c r="L35" s="24"/>
      <c r="M35" s="24"/>
    </row>
    <row r="36" spans="2:13" ht="14.1" customHeight="1" x14ac:dyDescent="0.2">
      <c r="B36" s="161" t="s">
        <v>579</v>
      </c>
      <c r="C36" s="159"/>
      <c r="D36" s="165"/>
      <c r="E36" s="159"/>
      <c r="F36" s="165"/>
      <c r="G36" s="159"/>
      <c r="H36" s="165"/>
      <c r="I36" s="159"/>
      <c r="J36" s="165"/>
      <c r="K36" s="159"/>
      <c r="L36" s="24"/>
      <c r="M36" s="24"/>
    </row>
    <row r="37" spans="2:13" ht="14.1" customHeight="1" x14ac:dyDescent="0.2">
      <c r="B37" s="161" t="s">
        <v>567</v>
      </c>
      <c r="C37" s="159"/>
      <c r="D37" s="163">
        <f>D35</f>
        <v>104273259</v>
      </c>
      <c r="E37" s="159"/>
      <c r="F37" s="163">
        <f>F35</f>
        <v>101780088</v>
      </c>
      <c r="G37" s="159"/>
      <c r="H37" s="163">
        <f>H35</f>
        <v>116307732</v>
      </c>
      <c r="I37" s="159"/>
      <c r="J37" s="163">
        <f>J35</f>
        <v>120865171</v>
      </c>
      <c r="K37" s="159"/>
      <c r="L37" s="24"/>
      <c r="M37" s="24"/>
    </row>
    <row r="38" spans="2:13" ht="409.6" hidden="1" customHeight="1" x14ac:dyDescent="0.2"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</row>
    <row r="39" spans="2:13" ht="19.350000000000001" customHeight="1" x14ac:dyDescent="0.2"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</row>
    <row r="40" spans="2:13" ht="11.1" customHeight="1" x14ac:dyDescent="0.2">
      <c r="B40" s="24"/>
      <c r="C40" s="164"/>
      <c r="D40" s="144"/>
      <c r="E40" s="147" t="s">
        <v>630</v>
      </c>
      <c r="F40" s="148"/>
      <c r="G40" s="148"/>
      <c r="H40" s="149"/>
      <c r="I40" s="147" t="s">
        <v>643</v>
      </c>
      <c r="J40" s="148"/>
      <c r="K40" s="148"/>
      <c r="L40" s="148"/>
      <c r="M40" s="149"/>
    </row>
    <row r="41" spans="2:13" ht="14.25" customHeight="1" x14ac:dyDescent="0.2">
      <c r="B41" s="24"/>
      <c r="C41" s="166" t="s">
        <v>580</v>
      </c>
      <c r="D41" s="167"/>
      <c r="E41" s="150" t="s">
        <v>552</v>
      </c>
      <c r="F41" s="151"/>
      <c r="G41" s="150" t="s">
        <v>553</v>
      </c>
      <c r="H41" s="151"/>
      <c r="I41" s="150" t="s">
        <v>552</v>
      </c>
      <c r="J41" s="151"/>
      <c r="K41" s="150" t="s">
        <v>553</v>
      </c>
      <c r="L41" s="168"/>
      <c r="M41" s="151"/>
    </row>
    <row r="42" spans="2:13" ht="14.1" customHeight="1" x14ac:dyDescent="0.2">
      <c r="B42" s="24"/>
      <c r="C42" s="169" t="s">
        <v>581</v>
      </c>
      <c r="D42" s="170"/>
      <c r="E42" s="171">
        <f>D10-D29</f>
        <v>4979556</v>
      </c>
      <c r="F42" s="170"/>
      <c r="G42" s="171">
        <f>F10-F29</f>
        <v>5297377</v>
      </c>
      <c r="H42" s="170"/>
      <c r="I42" s="171">
        <f>H10-H29</f>
        <v>6133558</v>
      </c>
      <c r="J42" s="170"/>
      <c r="K42" s="25">
        <f>J10-J29</f>
        <v>8339658</v>
      </c>
      <c r="L42" s="26"/>
      <c r="M42" s="27"/>
    </row>
    <row r="43" spans="2:13" ht="14.25" customHeight="1" x14ac:dyDescent="0.2">
      <c r="B43" s="24"/>
      <c r="C43" s="172" t="s">
        <v>582</v>
      </c>
      <c r="D43" s="170"/>
      <c r="E43" s="173">
        <f>D14-D32</f>
        <v>-60783680</v>
      </c>
      <c r="F43" s="170"/>
      <c r="G43" s="173">
        <f>F14-F32</f>
        <v>-38187150</v>
      </c>
      <c r="H43" s="170"/>
      <c r="I43" s="173">
        <f>H14-H32</f>
        <v>-70411918</v>
      </c>
      <c r="J43" s="170"/>
      <c r="K43" s="173">
        <f>J14-J32</f>
        <v>-47303897</v>
      </c>
      <c r="L43" s="174"/>
      <c r="M43" s="170"/>
    </row>
    <row r="44" spans="2:13" ht="14.1" customHeight="1" x14ac:dyDescent="0.2">
      <c r="B44" s="24"/>
      <c r="C44" s="169" t="s">
        <v>583</v>
      </c>
      <c r="D44" s="170"/>
      <c r="E44" s="171">
        <f>E43+E42</f>
        <v>-55804124</v>
      </c>
      <c r="F44" s="170"/>
      <c r="G44" s="171">
        <f>G43+G42</f>
        <v>-32889773</v>
      </c>
      <c r="H44" s="170"/>
      <c r="I44" s="171">
        <f>I43+I42</f>
        <v>-64278360</v>
      </c>
      <c r="J44" s="170"/>
      <c r="K44" s="171">
        <f>K43+K42</f>
        <v>-38964239</v>
      </c>
      <c r="L44" s="174"/>
      <c r="M44" s="170"/>
    </row>
    <row r="45" spans="2:13" ht="14.25" customHeight="1" x14ac:dyDescent="0.2">
      <c r="B45" s="24"/>
      <c r="C45" s="172" t="s">
        <v>584</v>
      </c>
      <c r="D45" s="170"/>
      <c r="E45" s="173">
        <f>(D10+D14)- (D29+D32)</f>
        <v>-55804124</v>
      </c>
      <c r="F45" s="170"/>
      <c r="G45" s="173">
        <f>(F10+F14)- (F29+F32)</f>
        <v>-32889773</v>
      </c>
      <c r="H45" s="170"/>
      <c r="I45" s="173">
        <f>(H10+H14)- (H29+H32)</f>
        <v>-64278360</v>
      </c>
      <c r="J45" s="170"/>
      <c r="K45" s="173">
        <f>K44</f>
        <v>-38964239</v>
      </c>
      <c r="L45" s="174"/>
      <c r="M45" s="170"/>
    </row>
    <row r="46" spans="2:13" ht="14.1" customHeight="1" x14ac:dyDescent="0.2">
      <c r="B46" s="24"/>
      <c r="C46" s="169" t="s">
        <v>585</v>
      </c>
      <c r="D46" s="170"/>
      <c r="E46" s="171">
        <f>D19-D35</f>
        <v>-55804124</v>
      </c>
      <c r="F46" s="170"/>
      <c r="G46" s="171">
        <f>F19-F35</f>
        <v>-32841773</v>
      </c>
      <c r="H46" s="170"/>
      <c r="I46" s="171">
        <f>H19-H35</f>
        <v>-64278360</v>
      </c>
      <c r="J46" s="170"/>
      <c r="K46" s="171">
        <f>J19-J35</f>
        <v>-39227889</v>
      </c>
      <c r="L46" s="174"/>
      <c r="M46" s="170"/>
    </row>
  </sheetData>
  <mergeCells count="183">
    <mergeCell ref="C45:D45"/>
    <mergeCell ref="E45:F45"/>
    <mergeCell ref="G45:H45"/>
    <mergeCell ref="I45:J45"/>
    <mergeCell ref="K45:M45"/>
    <mergeCell ref="C46:D46"/>
    <mergeCell ref="E46:F46"/>
    <mergeCell ref="G46:H46"/>
    <mergeCell ref="I46:J46"/>
    <mergeCell ref="K46:M46"/>
    <mergeCell ref="C43:D43"/>
    <mergeCell ref="E43:F43"/>
    <mergeCell ref="G43:H43"/>
    <mergeCell ref="I43:J43"/>
    <mergeCell ref="K43:M43"/>
    <mergeCell ref="C44:D44"/>
    <mergeCell ref="E44:F44"/>
    <mergeCell ref="G44:H44"/>
    <mergeCell ref="I44:J44"/>
    <mergeCell ref="K44:M44"/>
    <mergeCell ref="C41:D41"/>
    <mergeCell ref="E41:F41"/>
    <mergeCell ref="G41:H41"/>
    <mergeCell ref="I41:J41"/>
    <mergeCell ref="K41:M41"/>
    <mergeCell ref="C42:D42"/>
    <mergeCell ref="E42:F42"/>
    <mergeCell ref="G42:H42"/>
    <mergeCell ref="I42:J42"/>
    <mergeCell ref="B37:C37"/>
    <mergeCell ref="D37:E37"/>
    <mergeCell ref="F37:G37"/>
    <mergeCell ref="H37:I37"/>
    <mergeCell ref="J37:K37"/>
    <mergeCell ref="C40:D40"/>
    <mergeCell ref="E40:H40"/>
    <mergeCell ref="I40:M40"/>
    <mergeCell ref="B35:C35"/>
    <mergeCell ref="D35:E35"/>
    <mergeCell ref="F35:G35"/>
    <mergeCell ref="H35:I35"/>
    <mergeCell ref="J35:K35"/>
    <mergeCell ref="B36:C36"/>
    <mergeCell ref="D36:E36"/>
    <mergeCell ref="F36:G36"/>
    <mergeCell ref="H36:I36"/>
    <mergeCell ref="J36:K36"/>
    <mergeCell ref="B33:C33"/>
    <mergeCell ref="D33:E33"/>
    <mergeCell ref="F33:G33"/>
    <mergeCell ref="H33:I33"/>
    <mergeCell ref="J33:K33"/>
    <mergeCell ref="B34:C34"/>
    <mergeCell ref="D34:E34"/>
    <mergeCell ref="F34:G34"/>
    <mergeCell ref="H34:I34"/>
    <mergeCell ref="J34:K34"/>
    <mergeCell ref="B31:C31"/>
    <mergeCell ref="D31:E31"/>
    <mergeCell ref="F31:G31"/>
    <mergeCell ref="H31:I31"/>
    <mergeCell ref="J31:K31"/>
    <mergeCell ref="B32:C32"/>
    <mergeCell ref="D32:E32"/>
    <mergeCell ref="F32:G32"/>
    <mergeCell ref="H32:I32"/>
    <mergeCell ref="J32:K32"/>
    <mergeCell ref="B29:C29"/>
    <mergeCell ref="D29:E29"/>
    <mergeCell ref="F29:G29"/>
    <mergeCell ref="H29:I29"/>
    <mergeCell ref="J29:K29"/>
    <mergeCell ref="B30:C30"/>
    <mergeCell ref="D30:E30"/>
    <mergeCell ref="F30:G30"/>
    <mergeCell ref="H30:I30"/>
    <mergeCell ref="J30:K30"/>
    <mergeCell ref="B27:C27"/>
    <mergeCell ref="D27:E27"/>
    <mergeCell ref="F27:G27"/>
    <mergeCell ref="H27:I27"/>
    <mergeCell ref="J27:K27"/>
    <mergeCell ref="B28:C28"/>
    <mergeCell ref="D28:E28"/>
    <mergeCell ref="F28:G28"/>
    <mergeCell ref="H28:I28"/>
    <mergeCell ref="J28:K28"/>
    <mergeCell ref="B25:C25"/>
    <mergeCell ref="D25:E25"/>
    <mergeCell ref="F25:G25"/>
    <mergeCell ref="H25:I25"/>
    <mergeCell ref="J25:K25"/>
    <mergeCell ref="B26:C26"/>
    <mergeCell ref="D26:E26"/>
    <mergeCell ref="F26:G26"/>
    <mergeCell ref="H26:I26"/>
    <mergeCell ref="J26:K26"/>
    <mergeCell ref="B23:C24"/>
    <mergeCell ref="D23:G23"/>
    <mergeCell ref="H23:K23"/>
    <mergeCell ref="D24:E24"/>
    <mergeCell ref="F24:G24"/>
    <mergeCell ref="H24:I24"/>
    <mergeCell ref="J24:K2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B16:C16"/>
    <mergeCell ref="D16:E16"/>
    <mergeCell ref="F16:G16"/>
    <mergeCell ref="H16:I16"/>
    <mergeCell ref="J16:K16"/>
    <mergeCell ref="B17:C17"/>
    <mergeCell ref="D17:E17"/>
    <mergeCell ref="F17:G17"/>
    <mergeCell ref="H17:I17"/>
    <mergeCell ref="J17:K17"/>
    <mergeCell ref="B14:C14"/>
    <mergeCell ref="D14:E14"/>
    <mergeCell ref="F14:G14"/>
    <mergeCell ref="H14:I14"/>
    <mergeCell ref="J14:K14"/>
    <mergeCell ref="B15:C15"/>
    <mergeCell ref="D15:E15"/>
    <mergeCell ref="F15:G15"/>
    <mergeCell ref="H15:I15"/>
    <mergeCell ref="J15:K15"/>
    <mergeCell ref="B12:C12"/>
    <mergeCell ref="D12:E12"/>
    <mergeCell ref="F12:G12"/>
    <mergeCell ref="H12:I12"/>
    <mergeCell ref="J12:K12"/>
    <mergeCell ref="B13:C13"/>
    <mergeCell ref="D13:E13"/>
    <mergeCell ref="F13:G13"/>
    <mergeCell ref="H13:I13"/>
    <mergeCell ref="J13:K13"/>
    <mergeCell ref="B10:C10"/>
    <mergeCell ref="D10:E10"/>
    <mergeCell ref="F10:G10"/>
    <mergeCell ref="H10:I10"/>
    <mergeCell ref="J10:K10"/>
    <mergeCell ref="B11:C11"/>
    <mergeCell ref="D11:E11"/>
    <mergeCell ref="F11:G11"/>
    <mergeCell ref="H11:I11"/>
    <mergeCell ref="J11:K11"/>
    <mergeCell ref="B8:C8"/>
    <mergeCell ref="D8:E8"/>
    <mergeCell ref="F8:G8"/>
    <mergeCell ref="H8:I8"/>
    <mergeCell ref="J8:K8"/>
    <mergeCell ref="B9:C9"/>
    <mergeCell ref="D9:E9"/>
    <mergeCell ref="F9:G9"/>
    <mergeCell ref="H9:I9"/>
    <mergeCell ref="J9:K9"/>
    <mergeCell ref="A2:K2"/>
    <mergeCell ref="A4:K4"/>
    <mergeCell ref="B6:C7"/>
    <mergeCell ref="D6:G6"/>
    <mergeCell ref="H6:K6"/>
    <mergeCell ref="D7:E7"/>
    <mergeCell ref="F7:G7"/>
    <mergeCell ref="H7:I7"/>
    <mergeCell ref="J7:K7"/>
  </mergeCells>
  <pageMargins left="0.39370078740157483" right="0.39370078740157483" top="0.39370078740157483" bottom="0.39370078740157483" header="0.39370078740157483" footer="0.39370078740157483"/>
  <pageSetup paperSize="9" scale="90" orientation="portrait" r:id="rId1"/>
  <headerFooter alignWithMargins="0"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93628-5D84-403D-B19F-A90D8C33B64B}">
  <dimension ref="A1:K155"/>
  <sheetViews>
    <sheetView showGridLines="0" zoomScale="166" zoomScaleNormal="166" workbookViewId="0">
      <pane ySplit="6" topLeftCell="A7" activePane="bottomLeft" state="frozenSplit"/>
      <selection pane="bottomLeft" activeCell="E155" sqref="E155"/>
    </sheetView>
  </sheetViews>
  <sheetFormatPr defaultRowHeight="12.75" x14ac:dyDescent="0.2"/>
  <cols>
    <col min="1" max="1" width="9.7109375" customWidth="1"/>
    <col min="2" max="2" width="48.5703125" customWidth="1"/>
    <col min="3" max="3" width="4" customWidth="1"/>
    <col min="4" max="4" width="6.7109375" customWidth="1"/>
    <col min="5" max="5" width="10.7109375" customWidth="1"/>
    <col min="6" max="6" width="1.28515625" customWidth="1"/>
    <col min="7" max="7" width="0.85546875" customWidth="1"/>
    <col min="8" max="8" width="8.42578125" customWidth="1"/>
    <col min="9" max="9" width="10.42578125" customWidth="1"/>
    <col min="10" max="10" width="0.28515625" customWidth="1"/>
    <col min="11" max="11" width="0.140625" customWidth="1"/>
    <col min="257" max="257" width="9.7109375" customWidth="1"/>
    <col min="258" max="258" width="48.5703125" customWidth="1"/>
    <col min="259" max="259" width="4" customWidth="1"/>
    <col min="260" max="260" width="6.7109375" customWidth="1"/>
    <col min="261" max="261" width="10.7109375" customWidth="1"/>
    <col min="262" max="262" width="1.28515625" customWidth="1"/>
    <col min="263" max="263" width="0.85546875" customWidth="1"/>
    <col min="264" max="264" width="8.42578125" customWidth="1"/>
    <col min="265" max="265" width="10.42578125" customWidth="1"/>
    <col min="266" max="266" width="0.28515625" customWidth="1"/>
    <col min="267" max="267" width="0.140625" customWidth="1"/>
    <col min="513" max="513" width="9.7109375" customWidth="1"/>
    <col min="514" max="514" width="48.5703125" customWidth="1"/>
    <col min="515" max="515" width="4" customWidth="1"/>
    <col min="516" max="516" width="6.7109375" customWidth="1"/>
    <col min="517" max="517" width="10.7109375" customWidth="1"/>
    <col min="518" max="518" width="1.28515625" customWidth="1"/>
    <col min="519" max="519" width="0.85546875" customWidth="1"/>
    <col min="520" max="520" width="8.42578125" customWidth="1"/>
    <col min="521" max="521" width="10.42578125" customWidth="1"/>
    <col min="522" max="522" width="0.28515625" customWidth="1"/>
    <col min="523" max="523" width="0.140625" customWidth="1"/>
    <col min="769" max="769" width="9.7109375" customWidth="1"/>
    <col min="770" max="770" width="48.5703125" customWidth="1"/>
    <col min="771" max="771" width="4" customWidth="1"/>
    <col min="772" max="772" width="6.7109375" customWidth="1"/>
    <col min="773" max="773" width="10.7109375" customWidth="1"/>
    <col min="774" max="774" width="1.28515625" customWidth="1"/>
    <col min="775" max="775" width="0.85546875" customWidth="1"/>
    <col min="776" max="776" width="8.42578125" customWidth="1"/>
    <col min="777" max="777" width="10.42578125" customWidth="1"/>
    <col min="778" max="778" width="0.28515625" customWidth="1"/>
    <col min="779" max="779" width="0.140625" customWidth="1"/>
    <col min="1025" max="1025" width="9.7109375" customWidth="1"/>
    <col min="1026" max="1026" width="48.5703125" customWidth="1"/>
    <col min="1027" max="1027" width="4" customWidth="1"/>
    <col min="1028" max="1028" width="6.7109375" customWidth="1"/>
    <col min="1029" max="1029" width="10.7109375" customWidth="1"/>
    <col min="1030" max="1030" width="1.28515625" customWidth="1"/>
    <col min="1031" max="1031" width="0.85546875" customWidth="1"/>
    <col min="1032" max="1032" width="8.42578125" customWidth="1"/>
    <col min="1033" max="1033" width="10.42578125" customWidth="1"/>
    <col min="1034" max="1034" width="0.28515625" customWidth="1"/>
    <col min="1035" max="1035" width="0.140625" customWidth="1"/>
    <col min="1281" max="1281" width="9.7109375" customWidth="1"/>
    <col min="1282" max="1282" width="48.5703125" customWidth="1"/>
    <col min="1283" max="1283" width="4" customWidth="1"/>
    <col min="1284" max="1284" width="6.7109375" customWidth="1"/>
    <col min="1285" max="1285" width="10.7109375" customWidth="1"/>
    <col min="1286" max="1286" width="1.28515625" customWidth="1"/>
    <col min="1287" max="1287" width="0.85546875" customWidth="1"/>
    <col min="1288" max="1288" width="8.42578125" customWidth="1"/>
    <col min="1289" max="1289" width="10.42578125" customWidth="1"/>
    <col min="1290" max="1290" width="0.28515625" customWidth="1"/>
    <col min="1291" max="1291" width="0.140625" customWidth="1"/>
    <col min="1537" max="1537" width="9.7109375" customWidth="1"/>
    <col min="1538" max="1538" width="48.5703125" customWidth="1"/>
    <col min="1539" max="1539" width="4" customWidth="1"/>
    <col min="1540" max="1540" width="6.7109375" customWidth="1"/>
    <col min="1541" max="1541" width="10.7109375" customWidth="1"/>
    <col min="1542" max="1542" width="1.28515625" customWidth="1"/>
    <col min="1543" max="1543" width="0.85546875" customWidth="1"/>
    <col min="1544" max="1544" width="8.42578125" customWidth="1"/>
    <col min="1545" max="1545" width="10.42578125" customWidth="1"/>
    <col min="1546" max="1546" width="0.28515625" customWidth="1"/>
    <col min="1547" max="1547" width="0.140625" customWidth="1"/>
    <col min="1793" max="1793" width="9.7109375" customWidth="1"/>
    <col min="1794" max="1794" width="48.5703125" customWidth="1"/>
    <col min="1795" max="1795" width="4" customWidth="1"/>
    <col min="1796" max="1796" width="6.7109375" customWidth="1"/>
    <col min="1797" max="1797" width="10.7109375" customWidth="1"/>
    <col min="1798" max="1798" width="1.28515625" customWidth="1"/>
    <col min="1799" max="1799" width="0.85546875" customWidth="1"/>
    <col min="1800" max="1800" width="8.42578125" customWidth="1"/>
    <col min="1801" max="1801" width="10.42578125" customWidth="1"/>
    <col min="1802" max="1802" width="0.28515625" customWidth="1"/>
    <col min="1803" max="1803" width="0.140625" customWidth="1"/>
    <col min="2049" max="2049" width="9.7109375" customWidth="1"/>
    <col min="2050" max="2050" width="48.5703125" customWidth="1"/>
    <col min="2051" max="2051" width="4" customWidth="1"/>
    <col min="2052" max="2052" width="6.7109375" customWidth="1"/>
    <col min="2053" max="2053" width="10.7109375" customWidth="1"/>
    <col min="2054" max="2054" width="1.28515625" customWidth="1"/>
    <col min="2055" max="2055" width="0.85546875" customWidth="1"/>
    <col min="2056" max="2056" width="8.42578125" customWidth="1"/>
    <col min="2057" max="2057" width="10.42578125" customWidth="1"/>
    <col min="2058" max="2058" width="0.28515625" customWidth="1"/>
    <col min="2059" max="2059" width="0.140625" customWidth="1"/>
    <col min="2305" max="2305" width="9.7109375" customWidth="1"/>
    <col min="2306" max="2306" width="48.5703125" customWidth="1"/>
    <col min="2307" max="2307" width="4" customWidth="1"/>
    <col min="2308" max="2308" width="6.7109375" customWidth="1"/>
    <col min="2309" max="2309" width="10.7109375" customWidth="1"/>
    <col min="2310" max="2310" width="1.28515625" customWidth="1"/>
    <col min="2311" max="2311" width="0.85546875" customWidth="1"/>
    <col min="2312" max="2312" width="8.42578125" customWidth="1"/>
    <col min="2313" max="2313" width="10.42578125" customWidth="1"/>
    <col min="2314" max="2314" width="0.28515625" customWidth="1"/>
    <col min="2315" max="2315" width="0.140625" customWidth="1"/>
    <col min="2561" max="2561" width="9.7109375" customWidth="1"/>
    <col min="2562" max="2562" width="48.5703125" customWidth="1"/>
    <col min="2563" max="2563" width="4" customWidth="1"/>
    <col min="2564" max="2564" width="6.7109375" customWidth="1"/>
    <col min="2565" max="2565" width="10.7109375" customWidth="1"/>
    <col min="2566" max="2566" width="1.28515625" customWidth="1"/>
    <col min="2567" max="2567" width="0.85546875" customWidth="1"/>
    <col min="2568" max="2568" width="8.42578125" customWidth="1"/>
    <col min="2569" max="2569" width="10.42578125" customWidth="1"/>
    <col min="2570" max="2570" width="0.28515625" customWidth="1"/>
    <col min="2571" max="2571" width="0.140625" customWidth="1"/>
    <col min="2817" max="2817" width="9.7109375" customWidth="1"/>
    <col min="2818" max="2818" width="48.5703125" customWidth="1"/>
    <col min="2819" max="2819" width="4" customWidth="1"/>
    <col min="2820" max="2820" width="6.7109375" customWidth="1"/>
    <col min="2821" max="2821" width="10.7109375" customWidth="1"/>
    <col min="2822" max="2822" width="1.28515625" customWidth="1"/>
    <col min="2823" max="2823" width="0.85546875" customWidth="1"/>
    <col min="2824" max="2824" width="8.42578125" customWidth="1"/>
    <col min="2825" max="2825" width="10.42578125" customWidth="1"/>
    <col min="2826" max="2826" width="0.28515625" customWidth="1"/>
    <col min="2827" max="2827" width="0.140625" customWidth="1"/>
    <col min="3073" max="3073" width="9.7109375" customWidth="1"/>
    <col min="3074" max="3074" width="48.5703125" customWidth="1"/>
    <col min="3075" max="3075" width="4" customWidth="1"/>
    <col min="3076" max="3076" width="6.7109375" customWidth="1"/>
    <col min="3077" max="3077" width="10.7109375" customWidth="1"/>
    <col min="3078" max="3078" width="1.28515625" customWidth="1"/>
    <col min="3079" max="3079" width="0.85546875" customWidth="1"/>
    <col min="3080" max="3080" width="8.42578125" customWidth="1"/>
    <col min="3081" max="3081" width="10.42578125" customWidth="1"/>
    <col min="3082" max="3082" width="0.28515625" customWidth="1"/>
    <col min="3083" max="3083" width="0.140625" customWidth="1"/>
    <col min="3329" max="3329" width="9.7109375" customWidth="1"/>
    <col min="3330" max="3330" width="48.5703125" customWidth="1"/>
    <col min="3331" max="3331" width="4" customWidth="1"/>
    <col min="3332" max="3332" width="6.7109375" customWidth="1"/>
    <col min="3333" max="3333" width="10.7109375" customWidth="1"/>
    <col min="3334" max="3334" width="1.28515625" customWidth="1"/>
    <col min="3335" max="3335" width="0.85546875" customWidth="1"/>
    <col min="3336" max="3336" width="8.42578125" customWidth="1"/>
    <col min="3337" max="3337" width="10.42578125" customWidth="1"/>
    <col min="3338" max="3338" width="0.28515625" customWidth="1"/>
    <col min="3339" max="3339" width="0.140625" customWidth="1"/>
    <col min="3585" max="3585" width="9.7109375" customWidth="1"/>
    <col min="3586" max="3586" width="48.5703125" customWidth="1"/>
    <col min="3587" max="3587" width="4" customWidth="1"/>
    <col min="3588" max="3588" width="6.7109375" customWidth="1"/>
    <col min="3589" max="3589" width="10.7109375" customWidth="1"/>
    <col min="3590" max="3590" width="1.28515625" customWidth="1"/>
    <col min="3591" max="3591" width="0.85546875" customWidth="1"/>
    <col min="3592" max="3592" width="8.42578125" customWidth="1"/>
    <col min="3593" max="3593" width="10.42578125" customWidth="1"/>
    <col min="3594" max="3594" width="0.28515625" customWidth="1"/>
    <col min="3595" max="3595" width="0.140625" customWidth="1"/>
    <col min="3841" max="3841" width="9.7109375" customWidth="1"/>
    <col min="3842" max="3842" width="48.5703125" customWidth="1"/>
    <col min="3843" max="3843" width="4" customWidth="1"/>
    <col min="3844" max="3844" width="6.7109375" customWidth="1"/>
    <col min="3845" max="3845" width="10.7109375" customWidth="1"/>
    <col min="3846" max="3846" width="1.28515625" customWidth="1"/>
    <col min="3847" max="3847" width="0.85546875" customWidth="1"/>
    <col min="3848" max="3848" width="8.42578125" customWidth="1"/>
    <col min="3849" max="3849" width="10.42578125" customWidth="1"/>
    <col min="3850" max="3850" width="0.28515625" customWidth="1"/>
    <col min="3851" max="3851" width="0.140625" customWidth="1"/>
    <col min="4097" max="4097" width="9.7109375" customWidth="1"/>
    <col min="4098" max="4098" width="48.5703125" customWidth="1"/>
    <col min="4099" max="4099" width="4" customWidth="1"/>
    <col min="4100" max="4100" width="6.7109375" customWidth="1"/>
    <col min="4101" max="4101" width="10.7109375" customWidth="1"/>
    <col min="4102" max="4102" width="1.28515625" customWidth="1"/>
    <col min="4103" max="4103" width="0.85546875" customWidth="1"/>
    <col min="4104" max="4104" width="8.42578125" customWidth="1"/>
    <col min="4105" max="4105" width="10.42578125" customWidth="1"/>
    <col min="4106" max="4106" width="0.28515625" customWidth="1"/>
    <col min="4107" max="4107" width="0.140625" customWidth="1"/>
    <col min="4353" max="4353" width="9.7109375" customWidth="1"/>
    <col min="4354" max="4354" width="48.5703125" customWidth="1"/>
    <col min="4355" max="4355" width="4" customWidth="1"/>
    <col min="4356" max="4356" width="6.7109375" customWidth="1"/>
    <col min="4357" max="4357" width="10.7109375" customWidth="1"/>
    <col min="4358" max="4358" width="1.28515625" customWidth="1"/>
    <col min="4359" max="4359" width="0.85546875" customWidth="1"/>
    <col min="4360" max="4360" width="8.42578125" customWidth="1"/>
    <col min="4361" max="4361" width="10.42578125" customWidth="1"/>
    <col min="4362" max="4362" width="0.28515625" customWidth="1"/>
    <col min="4363" max="4363" width="0.140625" customWidth="1"/>
    <col min="4609" max="4609" width="9.7109375" customWidth="1"/>
    <col min="4610" max="4610" width="48.5703125" customWidth="1"/>
    <col min="4611" max="4611" width="4" customWidth="1"/>
    <col min="4612" max="4612" width="6.7109375" customWidth="1"/>
    <col min="4613" max="4613" width="10.7109375" customWidth="1"/>
    <col min="4614" max="4614" width="1.28515625" customWidth="1"/>
    <col min="4615" max="4615" width="0.85546875" customWidth="1"/>
    <col min="4616" max="4616" width="8.42578125" customWidth="1"/>
    <col min="4617" max="4617" width="10.42578125" customWidth="1"/>
    <col min="4618" max="4618" width="0.28515625" customWidth="1"/>
    <col min="4619" max="4619" width="0.140625" customWidth="1"/>
    <col min="4865" max="4865" width="9.7109375" customWidth="1"/>
    <col min="4866" max="4866" width="48.5703125" customWidth="1"/>
    <col min="4867" max="4867" width="4" customWidth="1"/>
    <col min="4868" max="4868" width="6.7109375" customWidth="1"/>
    <col min="4869" max="4869" width="10.7109375" customWidth="1"/>
    <col min="4870" max="4870" width="1.28515625" customWidth="1"/>
    <col min="4871" max="4871" width="0.85546875" customWidth="1"/>
    <col min="4872" max="4872" width="8.42578125" customWidth="1"/>
    <col min="4873" max="4873" width="10.42578125" customWidth="1"/>
    <col min="4874" max="4874" width="0.28515625" customWidth="1"/>
    <col min="4875" max="4875" width="0.140625" customWidth="1"/>
    <col min="5121" max="5121" width="9.7109375" customWidth="1"/>
    <col min="5122" max="5122" width="48.5703125" customWidth="1"/>
    <col min="5123" max="5123" width="4" customWidth="1"/>
    <col min="5124" max="5124" width="6.7109375" customWidth="1"/>
    <col min="5125" max="5125" width="10.7109375" customWidth="1"/>
    <col min="5126" max="5126" width="1.28515625" customWidth="1"/>
    <col min="5127" max="5127" width="0.85546875" customWidth="1"/>
    <col min="5128" max="5128" width="8.42578125" customWidth="1"/>
    <col min="5129" max="5129" width="10.42578125" customWidth="1"/>
    <col min="5130" max="5130" width="0.28515625" customWidth="1"/>
    <col min="5131" max="5131" width="0.140625" customWidth="1"/>
    <col min="5377" max="5377" width="9.7109375" customWidth="1"/>
    <col min="5378" max="5378" width="48.5703125" customWidth="1"/>
    <col min="5379" max="5379" width="4" customWidth="1"/>
    <col min="5380" max="5380" width="6.7109375" customWidth="1"/>
    <col min="5381" max="5381" width="10.7109375" customWidth="1"/>
    <col min="5382" max="5382" width="1.28515625" customWidth="1"/>
    <col min="5383" max="5383" width="0.85546875" customWidth="1"/>
    <col min="5384" max="5384" width="8.42578125" customWidth="1"/>
    <col min="5385" max="5385" width="10.42578125" customWidth="1"/>
    <col min="5386" max="5386" width="0.28515625" customWidth="1"/>
    <col min="5387" max="5387" width="0.140625" customWidth="1"/>
    <col min="5633" max="5633" width="9.7109375" customWidth="1"/>
    <col min="5634" max="5634" width="48.5703125" customWidth="1"/>
    <col min="5635" max="5635" width="4" customWidth="1"/>
    <col min="5636" max="5636" width="6.7109375" customWidth="1"/>
    <col min="5637" max="5637" width="10.7109375" customWidth="1"/>
    <col min="5638" max="5638" width="1.28515625" customWidth="1"/>
    <col min="5639" max="5639" width="0.85546875" customWidth="1"/>
    <col min="5640" max="5640" width="8.42578125" customWidth="1"/>
    <col min="5641" max="5641" width="10.42578125" customWidth="1"/>
    <col min="5642" max="5642" width="0.28515625" customWidth="1"/>
    <col min="5643" max="5643" width="0.140625" customWidth="1"/>
    <col min="5889" max="5889" width="9.7109375" customWidth="1"/>
    <col min="5890" max="5890" width="48.5703125" customWidth="1"/>
    <col min="5891" max="5891" width="4" customWidth="1"/>
    <col min="5892" max="5892" width="6.7109375" customWidth="1"/>
    <col min="5893" max="5893" width="10.7109375" customWidth="1"/>
    <col min="5894" max="5894" width="1.28515625" customWidth="1"/>
    <col min="5895" max="5895" width="0.85546875" customWidth="1"/>
    <col min="5896" max="5896" width="8.42578125" customWidth="1"/>
    <col min="5897" max="5897" width="10.42578125" customWidth="1"/>
    <col min="5898" max="5898" width="0.28515625" customWidth="1"/>
    <col min="5899" max="5899" width="0.140625" customWidth="1"/>
    <col min="6145" max="6145" width="9.7109375" customWidth="1"/>
    <col min="6146" max="6146" width="48.5703125" customWidth="1"/>
    <col min="6147" max="6147" width="4" customWidth="1"/>
    <col min="6148" max="6148" width="6.7109375" customWidth="1"/>
    <col min="6149" max="6149" width="10.7109375" customWidth="1"/>
    <col min="6150" max="6150" width="1.28515625" customWidth="1"/>
    <col min="6151" max="6151" width="0.85546875" customWidth="1"/>
    <col min="6152" max="6152" width="8.42578125" customWidth="1"/>
    <col min="6153" max="6153" width="10.42578125" customWidth="1"/>
    <col min="6154" max="6154" width="0.28515625" customWidth="1"/>
    <col min="6155" max="6155" width="0.140625" customWidth="1"/>
    <col min="6401" max="6401" width="9.7109375" customWidth="1"/>
    <col min="6402" max="6402" width="48.5703125" customWidth="1"/>
    <col min="6403" max="6403" width="4" customWidth="1"/>
    <col min="6404" max="6404" width="6.7109375" customWidth="1"/>
    <col min="6405" max="6405" width="10.7109375" customWidth="1"/>
    <col min="6406" max="6406" width="1.28515625" customWidth="1"/>
    <col min="6407" max="6407" width="0.85546875" customWidth="1"/>
    <col min="6408" max="6408" width="8.42578125" customWidth="1"/>
    <col min="6409" max="6409" width="10.42578125" customWidth="1"/>
    <col min="6410" max="6410" width="0.28515625" customWidth="1"/>
    <col min="6411" max="6411" width="0.140625" customWidth="1"/>
    <col min="6657" max="6657" width="9.7109375" customWidth="1"/>
    <col min="6658" max="6658" width="48.5703125" customWidth="1"/>
    <col min="6659" max="6659" width="4" customWidth="1"/>
    <col min="6660" max="6660" width="6.7109375" customWidth="1"/>
    <col min="6661" max="6661" width="10.7109375" customWidth="1"/>
    <col min="6662" max="6662" width="1.28515625" customWidth="1"/>
    <col min="6663" max="6663" width="0.85546875" customWidth="1"/>
    <col min="6664" max="6664" width="8.42578125" customWidth="1"/>
    <col min="6665" max="6665" width="10.42578125" customWidth="1"/>
    <col min="6666" max="6666" width="0.28515625" customWidth="1"/>
    <col min="6667" max="6667" width="0.140625" customWidth="1"/>
    <col min="6913" max="6913" width="9.7109375" customWidth="1"/>
    <col min="6914" max="6914" width="48.5703125" customWidth="1"/>
    <col min="6915" max="6915" width="4" customWidth="1"/>
    <col min="6916" max="6916" width="6.7109375" customWidth="1"/>
    <col min="6917" max="6917" width="10.7109375" customWidth="1"/>
    <col min="6918" max="6918" width="1.28515625" customWidth="1"/>
    <col min="6919" max="6919" width="0.85546875" customWidth="1"/>
    <col min="6920" max="6920" width="8.42578125" customWidth="1"/>
    <col min="6921" max="6921" width="10.42578125" customWidth="1"/>
    <col min="6922" max="6922" width="0.28515625" customWidth="1"/>
    <col min="6923" max="6923" width="0.140625" customWidth="1"/>
    <col min="7169" max="7169" width="9.7109375" customWidth="1"/>
    <col min="7170" max="7170" width="48.5703125" customWidth="1"/>
    <col min="7171" max="7171" width="4" customWidth="1"/>
    <col min="7172" max="7172" width="6.7109375" customWidth="1"/>
    <col min="7173" max="7173" width="10.7109375" customWidth="1"/>
    <col min="7174" max="7174" width="1.28515625" customWidth="1"/>
    <col min="7175" max="7175" width="0.85546875" customWidth="1"/>
    <col min="7176" max="7176" width="8.42578125" customWidth="1"/>
    <col min="7177" max="7177" width="10.42578125" customWidth="1"/>
    <col min="7178" max="7178" width="0.28515625" customWidth="1"/>
    <col min="7179" max="7179" width="0.140625" customWidth="1"/>
    <col min="7425" max="7425" width="9.7109375" customWidth="1"/>
    <col min="7426" max="7426" width="48.5703125" customWidth="1"/>
    <col min="7427" max="7427" width="4" customWidth="1"/>
    <col min="7428" max="7428" width="6.7109375" customWidth="1"/>
    <col min="7429" max="7429" width="10.7109375" customWidth="1"/>
    <col min="7430" max="7430" width="1.28515625" customWidth="1"/>
    <col min="7431" max="7431" width="0.85546875" customWidth="1"/>
    <col min="7432" max="7432" width="8.42578125" customWidth="1"/>
    <col min="7433" max="7433" width="10.42578125" customWidth="1"/>
    <col min="7434" max="7434" width="0.28515625" customWidth="1"/>
    <col min="7435" max="7435" width="0.140625" customWidth="1"/>
    <col min="7681" max="7681" width="9.7109375" customWidth="1"/>
    <col min="7682" max="7682" width="48.5703125" customWidth="1"/>
    <col min="7683" max="7683" width="4" customWidth="1"/>
    <col min="7684" max="7684" width="6.7109375" customWidth="1"/>
    <col min="7685" max="7685" width="10.7109375" customWidth="1"/>
    <col min="7686" max="7686" width="1.28515625" customWidth="1"/>
    <col min="7687" max="7687" width="0.85546875" customWidth="1"/>
    <col min="7688" max="7688" width="8.42578125" customWidth="1"/>
    <col min="7689" max="7689" width="10.42578125" customWidth="1"/>
    <col min="7690" max="7690" width="0.28515625" customWidth="1"/>
    <col min="7691" max="7691" width="0.140625" customWidth="1"/>
    <col min="7937" max="7937" width="9.7109375" customWidth="1"/>
    <col min="7938" max="7938" width="48.5703125" customWidth="1"/>
    <col min="7939" max="7939" width="4" customWidth="1"/>
    <col min="7940" max="7940" width="6.7109375" customWidth="1"/>
    <col min="7941" max="7941" width="10.7109375" customWidth="1"/>
    <col min="7942" max="7942" width="1.28515625" customWidth="1"/>
    <col min="7943" max="7943" width="0.85546875" customWidth="1"/>
    <col min="7944" max="7944" width="8.42578125" customWidth="1"/>
    <col min="7945" max="7945" width="10.42578125" customWidth="1"/>
    <col min="7946" max="7946" width="0.28515625" customWidth="1"/>
    <col min="7947" max="7947" width="0.140625" customWidth="1"/>
    <col min="8193" max="8193" width="9.7109375" customWidth="1"/>
    <col min="8194" max="8194" width="48.5703125" customWidth="1"/>
    <col min="8195" max="8195" width="4" customWidth="1"/>
    <col min="8196" max="8196" width="6.7109375" customWidth="1"/>
    <col min="8197" max="8197" width="10.7109375" customWidth="1"/>
    <col min="8198" max="8198" width="1.28515625" customWidth="1"/>
    <col min="8199" max="8199" width="0.85546875" customWidth="1"/>
    <col min="8200" max="8200" width="8.42578125" customWidth="1"/>
    <col min="8201" max="8201" width="10.42578125" customWidth="1"/>
    <col min="8202" max="8202" width="0.28515625" customWidth="1"/>
    <col min="8203" max="8203" width="0.140625" customWidth="1"/>
    <col min="8449" max="8449" width="9.7109375" customWidth="1"/>
    <col min="8450" max="8450" width="48.5703125" customWidth="1"/>
    <col min="8451" max="8451" width="4" customWidth="1"/>
    <col min="8452" max="8452" width="6.7109375" customWidth="1"/>
    <col min="8453" max="8453" width="10.7109375" customWidth="1"/>
    <col min="8454" max="8454" width="1.28515625" customWidth="1"/>
    <col min="8455" max="8455" width="0.85546875" customWidth="1"/>
    <col min="8456" max="8456" width="8.42578125" customWidth="1"/>
    <col min="8457" max="8457" width="10.42578125" customWidth="1"/>
    <col min="8458" max="8458" width="0.28515625" customWidth="1"/>
    <col min="8459" max="8459" width="0.140625" customWidth="1"/>
    <col min="8705" max="8705" width="9.7109375" customWidth="1"/>
    <col min="8706" max="8706" width="48.5703125" customWidth="1"/>
    <col min="8707" max="8707" width="4" customWidth="1"/>
    <col min="8708" max="8708" width="6.7109375" customWidth="1"/>
    <col min="8709" max="8709" width="10.7109375" customWidth="1"/>
    <col min="8710" max="8710" width="1.28515625" customWidth="1"/>
    <col min="8711" max="8711" width="0.85546875" customWidth="1"/>
    <col min="8712" max="8712" width="8.42578125" customWidth="1"/>
    <col min="8713" max="8713" width="10.42578125" customWidth="1"/>
    <col min="8714" max="8714" width="0.28515625" customWidth="1"/>
    <col min="8715" max="8715" width="0.140625" customWidth="1"/>
    <col min="8961" max="8961" width="9.7109375" customWidth="1"/>
    <col min="8962" max="8962" width="48.5703125" customWidth="1"/>
    <col min="8963" max="8963" width="4" customWidth="1"/>
    <col min="8964" max="8964" width="6.7109375" customWidth="1"/>
    <col min="8965" max="8965" width="10.7109375" customWidth="1"/>
    <col min="8966" max="8966" width="1.28515625" customWidth="1"/>
    <col min="8967" max="8967" width="0.85546875" customWidth="1"/>
    <col min="8968" max="8968" width="8.42578125" customWidth="1"/>
    <col min="8969" max="8969" width="10.42578125" customWidth="1"/>
    <col min="8970" max="8970" width="0.28515625" customWidth="1"/>
    <col min="8971" max="8971" width="0.140625" customWidth="1"/>
    <col min="9217" max="9217" width="9.7109375" customWidth="1"/>
    <col min="9218" max="9218" width="48.5703125" customWidth="1"/>
    <col min="9219" max="9219" width="4" customWidth="1"/>
    <col min="9220" max="9220" width="6.7109375" customWidth="1"/>
    <col min="9221" max="9221" width="10.7109375" customWidth="1"/>
    <col min="9222" max="9222" width="1.28515625" customWidth="1"/>
    <col min="9223" max="9223" width="0.85546875" customWidth="1"/>
    <col min="9224" max="9224" width="8.42578125" customWidth="1"/>
    <col min="9225" max="9225" width="10.42578125" customWidth="1"/>
    <col min="9226" max="9226" width="0.28515625" customWidth="1"/>
    <col min="9227" max="9227" width="0.140625" customWidth="1"/>
    <col min="9473" max="9473" width="9.7109375" customWidth="1"/>
    <col min="9474" max="9474" width="48.5703125" customWidth="1"/>
    <col min="9475" max="9475" width="4" customWidth="1"/>
    <col min="9476" max="9476" width="6.7109375" customWidth="1"/>
    <col min="9477" max="9477" width="10.7109375" customWidth="1"/>
    <col min="9478" max="9478" width="1.28515625" customWidth="1"/>
    <col min="9479" max="9479" width="0.85546875" customWidth="1"/>
    <col min="9480" max="9480" width="8.42578125" customWidth="1"/>
    <col min="9481" max="9481" width="10.42578125" customWidth="1"/>
    <col min="9482" max="9482" width="0.28515625" customWidth="1"/>
    <col min="9483" max="9483" width="0.140625" customWidth="1"/>
    <col min="9729" max="9729" width="9.7109375" customWidth="1"/>
    <col min="9730" max="9730" width="48.5703125" customWidth="1"/>
    <col min="9731" max="9731" width="4" customWidth="1"/>
    <col min="9732" max="9732" width="6.7109375" customWidth="1"/>
    <col min="9733" max="9733" width="10.7109375" customWidth="1"/>
    <col min="9734" max="9734" width="1.28515625" customWidth="1"/>
    <col min="9735" max="9735" width="0.85546875" customWidth="1"/>
    <col min="9736" max="9736" width="8.42578125" customWidth="1"/>
    <col min="9737" max="9737" width="10.42578125" customWidth="1"/>
    <col min="9738" max="9738" width="0.28515625" customWidth="1"/>
    <col min="9739" max="9739" width="0.140625" customWidth="1"/>
    <col min="9985" max="9985" width="9.7109375" customWidth="1"/>
    <col min="9986" max="9986" width="48.5703125" customWidth="1"/>
    <col min="9987" max="9987" width="4" customWidth="1"/>
    <col min="9988" max="9988" width="6.7109375" customWidth="1"/>
    <col min="9989" max="9989" width="10.7109375" customWidth="1"/>
    <col min="9990" max="9990" width="1.28515625" customWidth="1"/>
    <col min="9991" max="9991" width="0.85546875" customWidth="1"/>
    <col min="9992" max="9992" width="8.42578125" customWidth="1"/>
    <col min="9993" max="9993" width="10.42578125" customWidth="1"/>
    <col min="9994" max="9994" width="0.28515625" customWidth="1"/>
    <col min="9995" max="9995" width="0.140625" customWidth="1"/>
    <col min="10241" max="10241" width="9.7109375" customWidth="1"/>
    <col min="10242" max="10242" width="48.5703125" customWidth="1"/>
    <col min="10243" max="10243" width="4" customWidth="1"/>
    <col min="10244" max="10244" width="6.7109375" customWidth="1"/>
    <col min="10245" max="10245" width="10.7109375" customWidth="1"/>
    <col min="10246" max="10246" width="1.28515625" customWidth="1"/>
    <col min="10247" max="10247" width="0.85546875" customWidth="1"/>
    <col min="10248" max="10248" width="8.42578125" customWidth="1"/>
    <col min="10249" max="10249" width="10.42578125" customWidth="1"/>
    <col min="10250" max="10250" width="0.28515625" customWidth="1"/>
    <col min="10251" max="10251" width="0.140625" customWidth="1"/>
    <col min="10497" max="10497" width="9.7109375" customWidth="1"/>
    <col min="10498" max="10498" width="48.5703125" customWidth="1"/>
    <col min="10499" max="10499" width="4" customWidth="1"/>
    <col min="10500" max="10500" width="6.7109375" customWidth="1"/>
    <col min="10501" max="10501" width="10.7109375" customWidth="1"/>
    <col min="10502" max="10502" width="1.28515625" customWidth="1"/>
    <col min="10503" max="10503" width="0.85546875" customWidth="1"/>
    <col min="10504" max="10504" width="8.42578125" customWidth="1"/>
    <col min="10505" max="10505" width="10.42578125" customWidth="1"/>
    <col min="10506" max="10506" width="0.28515625" customWidth="1"/>
    <col min="10507" max="10507" width="0.140625" customWidth="1"/>
    <col min="10753" max="10753" width="9.7109375" customWidth="1"/>
    <col min="10754" max="10754" width="48.5703125" customWidth="1"/>
    <col min="10755" max="10755" width="4" customWidth="1"/>
    <col min="10756" max="10756" width="6.7109375" customWidth="1"/>
    <col min="10757" max="10757" width="10.7109375" customWidth="1"/>
    <col min="10758" max="10758" width="1.28515625" customWidth="1"/>
    <col min="10759" max="10759" width="0.85546875" customWidth="1"/>
    <col min="10760" max="10760" width="8.42578125" customWidth="1"/>
    <col min="10761" max="10761" width="10.42578125" customWidth="1"/>
    <col min="10762" max="10762" width="0.28515625" customWidth="1"/>
    <col min="10763" max="10763" width="0.140625" customWidth="1"/>
    <col min="11009" max="11009" width="9.7109375" customWidth="1"/>
    <col min="11010" max="11010" width="48.5703125" customWidth="1"/>
    <col min="11011" max="11011" width="4" customWidth="1"/>
    <col min="11012" max="11012" width="6.7109375" customWidth="1"/>
    <col min="11013" max="11013" width="10.7109375" customWidth="1"/>
    <col min="11014" max="11014" width="1.28515625" customWidth="1"/>
    <col min="11015" max="11015" width="0.85546875" customWidth="1"/>
    <col min="11016" max="11016" width="8.42578125" customWidth="1"/>
    <col min="11017" max="11017" width="10.42578125" customWidth="1"/>
    <col min="11018" max="11018" width="0.28515625" customWidth="1"/>
    <col min="11019" max="11019" width="0.140625" customWidth="1"/>
    <col min="11265" max="11265" width="9.7109375" customWidth="1"/>
    <col min="11266" max="11266" width="48.5703125" customWidth="1"/>
    <col min="11267" max="11267" width="4" customWidth="1"/>
    <col min="11268" max="11268" width="6.7109375" customWidth="1"/>
    <col min="11269" max="11269" width="10.7109375" customWidth="1"/>
    <col min="11270" max="11270" width="1.28515625" customWidth="1"/>
    <col min="11271" max="11271" width="0.85546875" customWidth="1"/>
    <col min="11272" max="11272" width="8.42578125" customWidth="1"/>
    <col min="11273" max="11273" width="10.42578125" customWidth="1"/>
    <col min="11274" max="11274" width="0.28515625" customWidth="1"/>
    <col min="11275" max="11275" width="0.140625" customWidth="1"/>
    <col min="11521" max="11521" width="9.7109375" customWidth="1"/>
    <col min="11522" max="11522" width="48.5703125" customWidth="1"/>
    <col min="11523" max="11523" width="4" customWidth="1"/>
    <col min="11524" max="11524" width="6.7109375" customWidth="1"/>
    <col min="11525" max="11525" width="10.7109375" customWidth="1"/>
    <col min="11526" max="11526" width="1.28515625" customWidth="1"/>
    <col min="11527" max="11527" width="0.85546875" customWidth="1"/>
    <col min="11528" max="11528" width="8.42578125" customWidth="1"/>
    <col min="11529" max="11529" width="10.42578125" customWidth="1"/>
    <col min="11530" max="11530" width="0.28515625" customWidth="1"/>
    <col min="11531" max="11531" width="0.140625" customWidth="1"/>
    <col min="11777" max="11777" width="9.7109375" customWidth="1"/>
    <col min="11778" max="11778" width="48.5703125" customWidth="1"/>
    <col min="11779" max="11779" width="4" customWidth="1"/>
    <col min="11780" max="11780" width="6.7109375" customWidth="1"/>
    <col min="11781" max="11781" width="10.7109375" customWidth="1"/>
    <col min="11782" max="11782" width="1.28515625" customWidth="1"/>
    <col min="11783" max="11783" width="0.85546875" customWidth="1"/>
    <col min="11784" max="11784" width="8.42578125" customWidth="1"/>
    <col min="11785" max="11785" width="10.42578125" customWidth="1"/>
    <col min="11786" max="11786" width="0.28515625" customWidth="1"/>
    <col min="11787" max="11787" width="0.140625" customWidth="1"/>
    <col min="12033" max="12033" width="9.7109375" customWidth="1"/>
    <col min="12034" max="12034" width="48.5703125" customWidth="1"/>
    <col min="12035" max="12035" width="4" customWidth="1"/>
    <col min="12036" max="12036" width="6.7109375" customWidth="1"/>
    <col min="12037" max="12037" width="10.7109375" customWidth="1"/>
    <col min="12038" max="12038" width="1.28515625" customWidth="1"/>
    <col min="12039" max="12039" width="0.85546875" customWidth="1"/>
    <col min="12040" max="12040" width="8.42578125" customWidth="1"/>
    <col min="12041" max="12041" width="10.42578125" customWidth="1"/>
    <col min="12042" max="12042" width="0.28515625" customWidth="1"/>
    <col min="12043" max="12043" width="0.140625" customWidth="1"/>
    <col min="12289" max="12289" width="9.7109375" customWidth="1"/>
    <col min="12290" max="12290" width="48.5703125" customWidth="1"/>
    <col min="12291" max="12291" width="4" customWidth="1"/>
    <col min="12292" max="12292" width="6.7109375" customWidth="1"/>
    <col min="12293" max="12293" width="10.7109375" customWidth="1"/>
    <col min="12294" max="12294" width="1.28515625" customWidth="1"/>
    <col min="12295" max="12295" width="0.85546875" customWidth="1"/>
    <col min="12296" max="12296" width="8.42578125" customWidth="1"/>
    <col min="12297" max="12297" width="10.42578125" customWidth="1"/>
    <col min="12298" max="12298" width="0.28515625" customWidth="1"/>
    <col min="12299" max="12299" width="0.140625" customWidth="1"/>
    <col min="12545" max="12545" width="9.7109375" customWidth="1"/>
    <col min="12546" max="12546" width="48.5703125" customWidth="1"/>
    <col min="12547" max="12547" width="4" customWidth="1"/>
    <col min="12548" max="12548" width="6.7109375" customWidth="1"/>
    <col min="12549" max="12549" width="10.7109375" customWidth="1"/>
    <col min="12550" max="12550" width="1.28515625" customWidth="1"/>
    <col min="12551" max="12551" width="0.85546875" customWidth="1"/>
    <col min="12552" max="12552" width="8.42578125" customWidth="1"/>
    <col min="12553" max="12553" width="10.42578125" customWidth="1"/>
    <col min="12554" max="12554" width="0.28515625" customWidth="1"/>
    <col min="12555" max="12555" width="0.140625" customWidth="1"/>
    <col min="12801" max="12801" width="9.7109375" customWidth="1"/>
    <col min="12802" max="12802" width="48.5703125" customWidth="1"/>
    <col min="12803" max="12803" width="4" customWidth="1"/>
    <col min="12804" max="12804" width="6.7109375" customWidth="1"/>
    <col min="12805" max="12805" width="10.7109375" customWidth="1"/>
    <col min="12806" max="12806" width="1.28515625" customWidth="1"/>
    <col min="12807" max="12807" width="0.85546875" customWidth="1"/>
    <col min="12808" max="12808" width="8.42578125" customWidth="1"/>
    <col min="12809" max="12809" width="10.42578125" customWidth="1"/>
    <col min="12810" max="12810" width="0.28515625" customWidth="1"/>
    <col min="12811" max="12811" width="0.140625" customWidth="1"/>
    <col min="13057" max="13057" width="9.7109375" customWidth="1"/>
    <col min="13058" max="13058" width="48.5703125" customWidth="1"/>
    <col min="13059" max="13059" width="4" customWidth="1"/>
    <col min="13060" max="13060" width="6.7109375" customWidth="1"/>
    <col min="13061" max="13061" width="10.7109375" customWidth="1"/>
    <col min="13062" max="13062" width="1.28515625" customWidth="1"/>
    <col min="13063" max="13063" width="0.85546875" customWidth="1"/>
    <col min="13064" max="13064" width="8.42578125" customWidth="1"/>
    <col min="13065" max="13065" width="10.42578125" customWidth="1"/>
    <col min="13066" max="13066" width="0.28515625" customWidth="1"/>
    <col min="13067" max="13067" width="0.140625" customWidth="1"/>
    <col min="13313" max="13313" width="9.7109375" customWidth="1"/>
    <col min="13314" max="13314" width="48.5703125" customWidth="1"/>
    <col min="13315" max="13315" width="4" customWidth="1"/>
    <col min="13316" max="13316" width="6.7109375" customWidth="1"/>
    <col min="13317" max="13317" width="10.7109375" customWidth="1"/>
    <col min="13318" max="13318" width="1.28515625" customWidth="1"/>
    <col min="13319" max="13319" width="0.85546875" customWidth="1"/>
    <col min="13320" max="13320" width="8.42578125" customWidth="1"/>
    <col min="13321" max="13321" width="10.42578125" customWidth="1"/>
    <col min="13322" max="13322" width="0.28515625" customWidth="1"/>
    <col min="13323" max="13323" width="0.140625" customWidth="1"/>
    <col min="13569" max="13569" width="9.7109375" customWidth="1"/>
    <col min="13570" max="13570" width="48.5703125" customWidth="1"/>
    <col min="13571" max="13571" width="4" customWidth="1"/>
    <col min="13572" max="13572" width="6.7109375" customWidth="1"/>
    <col min="13573" max="13573" width="10.7109375" customWidth="1"/>
    <col min="13574" max="13574" width="1.28515625" customWidth="1"/>
    <col min="13575" max="13575" width="0.85546875" customWidth="1"/>
    <col min="13576" max="13576" width="8.42578125" customWidth="1"/>
    <col min="13577" max="13577" width="10.42578125" customWidth="1"/>
    <col min="13578" max="13578" width="0.28515625" customWidth="1"/>
    <col min="13579" max="13579" width="0.140625" customWidth="1"/>
    <col min="13825" max="13825" width="9.7109375" customWidth="1"/>
    <col min="13826" max="13826" width="48.5703125" customWidth="1"/>
    <col min="13827" max="13827" width="4" customWidth="1"/>
    <col min="13828" max="13828" width="6.7109375" customWidth="1"/>
    <col min="13829" max="13829" width="10.7109375" customWidth="1"/>
    <col min="13830" max="13830" width="1.28515625" customWidth="1"/>
    <col min="13831" max="13831" width="0.85546875" customWidth="1"/>
    <col min="13832" max="13832" width="8.42578125" customWidth="1"/>
    <col min="13833" max="13833" width="10.42578125" customWidth="1"/>
    <col min="13834" max="13834" width="0.28515625" customWidth="1"/>
    <col min="13835" max="13835" width="0.140625" customWidth="1"/>
    <col min="14081" max="14081" width="9.7109375" customWidth="1"/>
    <col min="14082" max="14082" width="48.5703125" customWidth="1"/>
    <col min="14083" max="14083" width="4" customWidth="1"/>
    <col min="14084" max="14084" width="6.7109375" customWidth="1"/>
    <col min="14085" max="14085" width="10.7109375" customWidth="1"/>
    <col min="14086" max="14086" width="1.28515625" customWidth="1"/>
    <col min="14087" max="14087" width="0.85546875" customWidth="1"/>
    <col min="14088" max="14088" width="8.42578125" customWidth="1"/>
    <col min="14089" max="14089" width="10.42578125" customWidth="1"/>
    <col min="14090" max="14090" width="0.28515625" customWidth="1"/>
    <col min="14091" max="14091" width="0.140625" customWidth="1"/>
    <col min="14337" max="14337" width="9.7109375" customWidth="1"/>
    <col min="14338" max="14338" width="48.5703125" customWidth="1"/>
    <col min="14339" max="14339" width="4" customWidth="1"/>
    <col min="14340" max="14340" width="6.7109375" customWidth="1"/>
    <col min="14341" max="14341" width="10.7109375" customWidth="1"/>
    <col min="14342" max="14342" width="1.28515625" customWidth="1"/>
    <col min="14343" max="14343" width="0.85546875" customWidth="1"/>
    <col min="14344" max="14344" width="8.42578125" customWidth="1"/>
    <col min="14345" max="14345" width="10.42578125" customWidth="1"/>
    <col min="14346" max="14346" width="0.28515625" customWidth="1"/>
    <col min="14347" max="14347" width="0.140625" customWidth="1"/>
    <col min="14593" max="14593" width="9.7109375" customWidth="1"/>
    <col min="14594" max="14594" width="48.5703125" customWidth="1"/>
    <col min="14595" max="14595" width="4" customWidth="1"/>
    <col min="14596" max="14596" width="6.7109375" customWidth="1"/>
    <col min="14597" max="14597" width="10.7109375" customWidth="1"/>
    <col min="14598" max="14598" width="1.28515625" customWidth="1"/>
    <col min="14599" max="14599" width="0.85546875" customWidth="1"/>
    <col min="14600" max="14600" width="8.42578125" customWidth="1"/>
    <col min="14601" max="14601" width="10.42578125" customWidth="1"/>
    <col min="14602" max="14602" width="0.28515625" customWidth="1"/>
    <col min="14603" max="14603" width="0.140625" customWidth="1"/>
    <col min="14849" max="14849" width="9.7109375" customWidth="1"/>
    <col min="14850" max="14850" width="48.5703125" customWidth="1"/>
    <col min="14851" max="14851" width="4" customWidth="1"/>
    <col min="14852" max="14852" width="6.7109375" customWidth="1"/>
    <col min="14853" max="14853" width="10.7109375" customWidth="1"/>
    <col min="14854" max="14854" width="1.28515625" customWidth="1"/>
    <col min="14855" max="14855" width="0.85546875" customWidth="1"/>
    <col min="14856" max="14856" width="8.42578125" customWidth="1"/>
    <col min="14857" max="14857" width="10.42578125" customWidth="1"/>
    <col min="14858" max="14858" width="0.28515625" customWidth="1"/>
    <col min="14859" max="14859" width="0.140625" customWidth="1"/>
    <col min="15105" max="15105" width="9.7109375" customWidth="1"/>
    <col min="15106" max="15106" width="48.5703125" customWidth="1"/>
    <col min="15107" max="15107" width="4" customWidth="1"/>
    <col min="15108" max="15108" width="6.7109375" customWidth="1"/>
    <col min="15109" max="15109" width="10.7109375" customWidth="1"/>
    <col min="15110" max="15110" width="1.28515625" customWidth="1"/>
    <col min="15111" max="15111" width="0.85546875" customWidth="1"/>
    <col min="15112" max="15112" width="8.42578125" customWidth="1"/>
    <col min="15113" max="15113" width="10.42578125" customWidth="1"/>
    <col min="15114" max="15114" width="0.28515625" customWidth="1"/>
    <col min="15115" max="15115" width="0.140625" customWidth="1"/>
    <col min="15361" max="15361" width="9.7109375" customWidth="1"/>
    <col min="15362" max="15362" width="48.5703125" customWidth="1"/>
    <col min="15363" max="15363" width="4" customWidth="1"/>
    <col min="15364" max="15364" width="6.7109375" customWidth="1"/>
    <col min="15365" max="15365" width="10.7109375" customWidth="1"/>
    <col min="15366" max="15366" width="1.28515625" customWidth="1"/>
    <col min="15367" max="15367" width="0.85546875" customWidth="1"/>
    <col min="15368" max="15368" width="8.42578125" customWidth="1"/>
    <col min="15369" max="15369" width="10.42578125" customWidth="1"/>
    <col min="15370" max="15370" width="0.28515625" customWidth="1"/>
    <col min="15371" max="15371" width="0.140625" customWidth="1"/>
    <col min="15617" max="15617" width="9.7109375" customWidth="1"/>
    <col min="15618" max="15618" width="48.5703125" customWidth="1"/>
    <col min="15619" max="15619" width="4" customWidth="1"/>
    <col min="15620" max="15620" width="6.7109375" customWidth="1"/>
    <col min="15621" max="15621" width="10.7109375" customWidth="1"/>
    <col min="15622" max="15622" width="1.28515625" customWidth="1"/>
    <col min="15623" max="15623" width="0.85546875" customWidth="1"/>
    <col min="15624" max="15624" width="8.42578125" customWidth="1"/>
    <col min="15625" max="15625" width="10.42578125" customWidth="1"/>
    <col min="15626" max="15626" width="0.28515625" customWidth="1"/>
    <col min="15627" max="15627" width="0.140625" customWidth="1"/>
    <col min="15873" max="15873" width="9.7109375" customWidth="1"/>
    <col min="15874" max="15874" width="48.5703125" customWidth="1"/>
    <col min="15875" max="15875" width="4" customWidth="1"/>
    <col min="15876" max="15876" width="6.7109375" customWidth="1"/>
    <col min="15877" max="15877" width="10.7109375" customWidth="1"/>
    <col min="15878" max="15878" width="1.28515625" customWidth="1"/>
    <col min="15879" max="15879" width="0.85546875" customWidth="1"/>
    <col min="15880" max="15880" width="8.42578125" customWidth="1"/>
    <col min="15881" max="15881" width="10.42578125" customWidth="1"/>
    <col min="15882" max="15882" width="0.28515625" customWidth="1"/>
    <col min="15883" max="15883" width="0.140625" customWidth="1"/>
    <col min="16129" max="16129" width="9.7109375" customWidth="1"/>
    <col min="16130" max="16130" width="48.5703125" customWidth="1"/>
    <col min="16131" max="16131" width="4" customWidth="1"/>
    <col min="16132" max="16132" width="6.7109375" customWidth="1"/>
    <col min="16133" max="16133" width="10.7109375" customWidth="1"/>
    <col min="16134" max="16134" width="1.28515625" customWidth="1"/>
    <col min="16135" max="16135" width="0.85546875" customWidth="1"/>
    <col min="16136" max="16136" width="8.42578125" customWidth="1"/>
    <col min="16137" max="16137" width="10.42578125" customWidth="1"/>
    <col min="16138" max="16138" width="0.28515625" customWidth="1"/>
    <col min="16139" max="16139" width="0.140625" customWidth="1"/>
  </cols>
  <sheetData>
    <row r="1" spans="1:11" ht="21" customHeight="1" x14ac:dyDescent="0.2">
      <c r="A1" s="181" t="s">
        <v>80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</row>
    <row r="2" spans="1:11" ht="0.95" customHeight="1" x14ac:dyDescent="0.2"/>
    <row r="3" spans="1:11" ht="17.100000000000001" customHeight="1" x14ac:dyDescent="0.2">
      <c r="A3" s="182" t="s">
        <v>159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</row>
    <row r="4" spans="1:11" ht="2.1" customHeight="1" x14ac:dyDescent="0.2"/>
    <row r="5" spans="1:11" ht="16.899999999999999" customHeight="1" x14ac:dyDescent="0.2">
      <c r="D5" s="183" t="s">
        <v>160</v>
      </c>
      <c r="E5" s="141"/>
      <c r="F5" s="141"/>
      <c r="H5" s="183" t="s">
        <v>161</v>
      </c>
      <c r="I5" s="141"/>
    </row>
    <row r="6" spans="1:11" ht="12.75" hidden="1" customHeight="1" x14ac:dyDescent="0.2"/>
    <row r="7" spans="1:11" ht="11.45" customHeight="1" x14ac:dyDescent="0.2">
      <c r="A7" s="184" t="s">
        <v>81</v>
      </c>
      <c r="B7" s="176"/>
      <c r="C7" s="184"/>
      <c r="D7" s="176"/>
      <c r="E7" s="14"/>
      <c r="F7" s="184"/>
      <c r="G7" s="177"/>
      <c r="H7" s="176"/>
      <c r="I7" s="184"/>
      <c r="J7" s="176"/>
    </row>
    <row r="8" spans="1:11" ht="37.5" customHeight="1" x14ac:dyDescent="0.2">
      <c r="A8" s="15" t="s">
        <v>76</v>
      </c>
      <c r="B8" s="15" t="s">
        <v>75</v>
      </c>
      <c r="C8" s="175" t="s">
        <v>162</v>
      </c>
      <c r="D8" s="176"/>
      <c r="E8" s="16" t="s">
        <v>163</v>
      </c>
      <c r="F8" s="175" t="s">
        <v>74</v>
      </c>
      <c r="G8" s="177"/>
      <c r="H8" s="176"/>
      <c r="I8" s="175" t="s">
        <v>73</v>
      </c>
      <c r="J8" s="176"/>
    </row>
    <row r="9" spans="1:11" ht="17.100000000000001" customHeight="1" x14ac:dyDescent="0.2">
      <c r="A9" s="18" t="s">
        <v>82</v>
      </c>
      <c r="B9" s="178" t="s">
        <v>83</v>
      </c>
      <c r="C9" s="177"/>
      <c r="D9" s="177"/>
      <c r="E9" s="177"/>
      <c r="F9" s="177"/>
      <c r="G9" s="177"/>
      <c r="H9" s="177"/>
      <c r="I9" s="177"/>
      <c r="J9" s="176"/>
    </row>
    <row r="10" spans="1:11" ht="17.100000000000001" customHeight="1" x14ac:dyDescent="0.2">
      <c r="A10" s="19" t="s">
        <v>325</v>
      </c>
      <c r="B10" s="179" t="s">
        <v>85</v>
      </c>
      <c r="C10" s="177"/>
      <c r="D10" s="177"/>
      <c r="E10" s="177"/>
      <c r="F10" s="177"/>
      <c r="G10" s="177"/>
      <c r="H10" s="177"/>
      <c r="I10" s="177"/>
      <c r="J10" s="176"/>
    </row>
    <row r="11" spans="1:11" ht="17.100000000000001" customHeight="1" x14ac:dyDescent="0.2">
      <c r="A11" s="20" t="s">
        <v>326</v>
      </c>
      <c r="B11" s="180" t="s">
        <v>87</v>
      </c>
      <c r="C11" s="177"/>
      <c r="D11" s="177"/>
      <c r="E11" s="177"/>
      <c r="F11" s="177"/>
      <c r="G11" s="177"/>
      <c r="H11" s="177"/>
      <c r="I11" s="177"/>
      <c r="J11" s="176"/>
    </row>
    <row r="12" spans="1:11" ht="11.45" customHeight="1" x14ac:dyDescent="0.2">
      <c r="A12" s="21" t="s">
        <v>327</v>
      </c>
      <c r="B12" s="21" t="s">
        <v>328</v>
      </c>
      <c r="C12" s="185">
        <v>500</v>
      </c>
      <c r="D12" s="176"/>
      <c r="E12" s="22">
        <v>301651</v>
      </c>
      <c r="F12" s="185">
        <v>301651</v>
      </c>
      <c r="G12" s="177"/>
      <c r="H12" s="176"/>
      <c r="I12" s="185">
        <v>302151</v>
      </c>
      <c r="J12" s="176"/>
    </row>
    <row r="13" spans="1:11" ht="11.25" customHeight="1" x14ac:dyDescent="0.2">
      <c r="A13" s="21" t="s">
        <v>329</v>
      </c>
      <c r="B13" s="21" t="s">
        <v>330</v>
      </c>
      <c r="C13" s="185">
        <v>700</v>
      </c>
      <c r="D13" s="176"/>
      <c r="E13" s="22">
        <v>7200</v>
      </c>
      <c r="F13" s="185">
        <v>7500</v>
      </c>
      <c r="G13" s="177"/>
      <c r="H13" s="176"/>
      <c r="I13" s="185">
        <v>8200</v>
      </c>
      <c r="J13" s="176"/>
    </row>
    <row r="14" spans="1:11" ht="11.45" customHeight="1" x14ac:dyDescent="0.2">
      <c r="A14" s="21" t="s">
        <v>331</v>
      </c>
      <c r="B14" s="21" t="s">
        <v>332</v>
      </c>
      <c r="C14" s="185">
        <v>5000</v>
      </c>
      <c r="D14" s="176"/>
      <c r="E14" s="22">
        <v>73200</v>
      </c>
      <c r="F14" s="185">
        <v>75700</v>
      </c>
      <c r="G14" s="177"/>
      <c r="H14" s="176"/>
      <c r="I14" s="185">
        <v>80700</v>
      </c>
      <c r="J14" s="176"/>
    </row>
    <row r="15" spans="1:11" ht="11.45" customHeight="1" x14ac:dyDescent="0.2">
      <c r="A15" s="186" t="s">
        <v>333</v>
      </c>
      <c r="B15" s="176"/>
      <c r="C15" s="187">
        <v>6200</v>
      </c>
      <c r="D15" s="176"/>
      <c r="E15" s="23">
        <v>382051</v>
      </c>
      <c r="F15" s="187">
        <v>384851</v>
      </c>
      <c r="G15" s="177"/>
      <c r="H15" s="176"/>
      <c r="I15" s="187">
        <v>391051</v>
      </c>
      <c r="J15" s="176"/>
    </row>
    <row r="16" spans="1:11" ht="17.100000000000001" customHeight="1" x14ac:dyDescent="0.2">
      <c r="A16" s="20" t="s">
        <v>334</v>
      </c>
      <c r="B16" s="180" t="s">
        <v>89</v>
      </c>
      <c r="C16" s="177"/>
      <c r="D16" s="177"/>
      <c r="E16" s="177"/>
      <c r="F16" s="177"/>
      <c r="G16" s="177"/>
      <c r="H16" s="177"/>
      <c r="I16" s="177"/>
      <c r="J16" s="176"/>
    </row>
    <row r="17" spans="1:10" ht="11.45" customHeight="1" x14ac:dyDescent="0.2">
      <c r="A17" s="21" t="s">
        <v>335</v>
      </c>
      <c r="B17" s="21" t="s">
        <v>336</v>
      </c>
      <c r="C17" s="185">
        <v>364</v>
      </c>
      <c r="D17" s="176"/>
      <c r="E17" s="22">
        <v>224000</v>
      </c>
      <c r="F17" s="185">
        <v>224000</v>
      </c>
      <c r="G17" s="177"/>
      <c r="H17" s="176"/>
      <c r="I17" s="185">
        <v>224364</v>
      </c>
      <c r="J17" s="176"/>
    </row>
    <row r="18" spans="1:10" ht="11.45" customHeight="1" x14ac:dyDescent="0.2">
      <c r="A18" s="21" t="s">
        <v>337</v>
      </c>
      <c r="B18" s="21" t="s">
        <v>338</v>
      </c>
      <c r="C18" s="185">
        <v>10000</v>
      </c>
      <c r="D18" s="176"/>
      <c r="E18" s="22">
        <v>2429000</v>
      </c>
      <c r="F18" s="185">
        <v>2666066</v>
      </c>
      <c r="G18" s="177"/>
      <c r="H18" s="176"/>
      <c r="I18" s="185">
        <v>2676066</v>
      </c>
      <c r="J18" s="176"/>
    </row>
    <row r="19" spans="1:10" ht="11.25" customHeight="1" x14ac:dyDescent="0.2">
      <c r="A19" s="21" t="s">
        <v>339</v>
      </c>
      <c r="B19" s="21" t="s">
        <v>340</v>
      </c>
      <c r="C19" s="185">
        <v>0</v>
      </c>
      <c r="D19" s="176"/>
      <c r="E19" s="22">
        <v>150000</v>
      </c>
      <c r="F19" s="185">
        <v>150000</v>
      </c>
      <c r="G19" s="177"/>
      <c r="H19" s="176"/>
      <c r="I19" s="185">
        <v>150000</v>
      </c>
      <c r="J19" s="176"/>
    </row>
    <row r="20" spans="1:10" ht="11.45" customHeight="1" x14ac:dyDescent="0.2">
      <c r="A20" s="21" t="s">
        <v>341</v>
      </c>
      <c r="B20" s="21" t="s">
        <v>342</v>
      </c>
      <c r="C20" s="185">
        <v>10000</v>
      </c>
      <c r="D20" s="176"/>
      <c r="E20" s="22">
        <v>70444</v>
      </c>
      <c r="F20" s="185">
        <v>70000</v>
      </c>
      <c r="G20" s="177"/>
      <c r="H20" s="176"/>
      <c r="I20" s="185">
        <v>80000</v>
      </c>
      <c r="J20" s="176"/>
    </row>
    <row r="21" spans="1:10" ht="11.45" customHeight="1" x14ac:dyDescent="0.2">
      <c r="A21" s="21" t="s">
        <v>343</v>
      </c>
      <c r="B21" s="21" t="s">
        <v>344</v>
      </c>
      <c r="C21" s="185">
        <v>0</v>
      </c>
      <c r="D21" s="176"/>
      <c r="E21" s="22">
        <v>6000</v>
      </c>
      <c r="F21" s="185">
        <v>6000</v>
      </c>
      <c r="G21" s="177"/>
      <c r="H21" s="176"/>
      <c r="I21" s="185">
        <v>6000</v>
      </c>
      <c r="J21" s="176"/>
    </row>
    <row r="22" spans="1:10" ht="11.45" customHeight="1" x14ac:dyDescent="0.2">
      <c r="A22" s="21" t="s">
        <v>345</v>
      </c>
      <c r="B22" s="21" t="s">
        <v>346</v>
      </c>
      <c r="C22" s="185">
        <v>7000</v>
      </c>
      <c r="D22" s="176"/>
      <c r="E22" s="22">
        <v>50000</v>
      </c>
      <c r="F22" s="185">
        <v>50000</v>
      </c>
      <c r="G22" s="177"/>
      <c r="H22" s="176"/>
      <c r="I22" s="185">
        <v>57000</v>
      </c>
      <c r="J22" s="176"/>
    </row>
    <row r="23" spans="1:10" ht="11.25" customHeight="1" x14ac:dyDescent="0.2">
      <c r="A23" s="21" t="s">
        <v>347</v>
      </c>
      <c r="B23" s="21" t="s">
        <v>348</v>
      </c>
      <c r="C23" s="185">
        <v>15000</v>
      </c>
      <c r="D23" s="176"/>
      <c r="E23" s="22">
        <v>1134400</v>
      </c>
      <c r="F23" s="185">
        <v>1090253</v>
      </c>
      <c r="G23" s="177"/>
      <c r="H23" s="176"/>
      <c r="I23" s="185">
        <v>1105253</v>
      </c>
      <c r="J23" s="176"/>
    </row>
    <row r="24" spans="1:10" ht="11.45" customHeight="1" x14ac:dyDescent="0.2">
      <c r="A24" s="21" t="s">
        <v>349</v>
      </c>
      <c r="B24" s="21" t="s">
        <v>350</v>
      </c>
      <c r="C24" s="185">
        <v>0</v>
      </c>
      <c r="D24" s="176"/>
      <c r="E24" s="22">
        <v>1511500</v>
      </c>
      <c r="F24" s="185">
        <v>1832878</v>
      </c>
      <c r="G24" s="177"/>
      <c r="H24" s="176"/>
      <c r="I24" s="185">
        <v>1832878</v>
      </c>
      <c r="J24" s="176"/>
    </row>
    <row r="25" spans="1:10" ht="11.45" customHeight="1" x14ac:dyDescent="0.2">
      <c r="A25" s="21" t="s">
        <v>351</v>
      </c>
      <c r="B25" s="21" t="s">
        <v>352</v>
      </c>
      <c r="C25" s="185">
        <v>0</v>
      </c>
      <c r="D25" s="176"/>
      <c r="E25" s="22">
        <v>46000</v>
      </c>
      <c r="F25" s="185">
        <v>46000</v>
      </c>
      <c r="G25" s="177"/>
      <c r="H25" s="176"/>
      <c r="I25" s="185">
        <v>46000</v>
      </c>
      <c r="J25" s="176"/>
    </row>
    <row r="26" spans="1:10" ht="11.45" customHeight="1" x14ac:dyDescent="0.2">
      <c r="A26" s="186" t="s">
        <v>353</v>
      </c>
      <c r="B26" s="176"/>
      <c r="C26" s="187">
        <v>42364</v>
      </c>
      <c r="D26" s="176"/>
      <c r="E26" s="23">
        <v>5621344</v>
      </c>
      <c r="F26" s="187">
        <v>6135197</v>
      </c>
      <c r="G26" s="177"/>
      <c r="H26" s="176"/>
      <c r="I26" s="187">
        <v>6177561</v>
      </c>
      <c r="J26" s="176"/>
    </row>
    <row r="27" spans="1:10" ht="17.100000000000001" customHeight="1" x14ac:dyDescent="0.2">
      <c r="A27" s="20" t="s">
        <v>354</v>
      </c>
      <c r="B27" s="180" t="s">
        <v>91</v>
      </c>
      <c r="C27" s="177"/>
      <c r="D27" s="177"/>
      <c r="E27" s="177"/>
      <c r="F27" s="177"/>
      <c r="G27" s="177"/>
      <c r="H27" s="177"/>
      <c r="I27" s="177"/>
      <c r="J27" s="176"/>
    </row>
    <row r="28" spans="1:10" ht="11.45" customHeight="1" x14ac:dyDescent="0.2">
      <c r="A28" s="21" t="s">
        <v>355</v>
      </c>
      <c r="B28" s="21" t="s">
        <v>356</v>
      </c>
      <c r="C28" s="185">
        <v>5000</v>
      </c>
      <c r="D28" s="176"/>
      <c r="E28" s="22">
        <v>4815</v>
      </c>
      <c r="F28" s="185">
        <v>4815</v>
      </c>
      <c r="G28" s="177"/>
      <c r="H28" s="176"/>
      <c r="I28" s="185">
        <v>9815</v>
      </c>
      <c r="J28" s="176"/>
    </row>
    <row r="29" spans="1:10" ht="11.25" customHeight="1" x14ac:dyDescent="0.2">
      <c r="A29" s="21" t="s">
        <v>357</v>
      </c>
      <c r="B29" s="21" t="s">
        <v>358</v>
      </c>
      <c r="C29" s="185">
        <v>0</v>
      </c>
      <c r="D29" s="176"/>
      <c r="E29" s="22">
        <v>0</v>
      </c>
      <c r="F29" s="185">
        <v>0</v>
      </c>
      <c r="G29" s="177"/>
      <c r="H29" s="176"/>
      <c r="I29" s="185">
        <v>0</v>
      </c>
      <c r="J29" s="176"/>
    </row>
    <row r="30" spans="1:10" ht="11.45" customHeight="1" x14ac:dyDescent="0.2">
      <c r="A30" s="21" t="s">
        <v>359</v>
      </c>
      <c r="B30" s="21" t="s">
        <v>360</v>
      </c>
      <c r="C30" s="185">
        <v>10000</v>
      </c>
      <c r="D30" s="176"/>
      <c r="E30" s="22">
        <v>241000</v>
      </c>
      <c r="F30" s="185">
        <v>241000</v>
      </c>
      <c r="G30" s="177"/>
      <c r="H30" s="176"/>
      <c r="I30" s="185">
        <v>251000</v>
      </c>
      <c r="J30" s="176"/>
    </row>
    <row r="31" spans="1:10" ht="11.45" customHeight="1" x14ac:dyDescent="0.2">
      <c r="A31" s="21" t="s">
        <v>361</v>
      </c>
      <c r="B31" s="21" t="s">
        <v>362</v>
      </c>
      <c r="C31" s="185">
        <v>10000</v>
      </c>
      <c r="D31" s="176"/>
      <c r="E31" s="22">
        <v>59500</v>
      </c>
      <c r="F31" s="185">
        <v>50000</v>
      </c>
      <c r="G31" s="177"/>
      <c r="H31" s="176"/>
      <c r="I31" s="185">
        <v>60000</v>
      </c>
      <c r="J31" s="176"/>
    </row>
    <row r="32" spans="1:10" ht="11.45" customHeight="1" x14ac:dyDescent="0.2">
      <c r="A32" s="21" t="s">
        <v>363</v>
      </c>
      <c r="B32" s="21" t="s">
        <v>364</v>
      </c>
      <c r="C32" s="185">
        <v>0</v>
      </c>
      <c r="D32" s="176"/>
      <c r="E32" s="22">
        <v>0</v>
      </c>
      <c r="F32" s="185">
        <v>0</v>
      </c>
      <c r="G32" s="177"/>
      <c r="H32" s="176"/>
      <c r="I32" s="185">
        <v>0</v>
      </c>
      <c r="J32" s="176"/>
    </row>
    <row r="33" spans="1:10" ht="11.45" customHeight="1" x14ac:dyDescent="0.2">
      <c r="A33" s="21" t="s">
        <v>365</v>
      </c>
      <c r="B33" s="21" t="s">
        <v>366</v>
      </c>
      <c r="C33" s="185">
        <v>15000</v>
      </c>
      <c r="D33" s="176"/>
      <c r="E33" s="22">
        <v>145750</v>
      </c>
      <c r="F33" s="185">
        <v>136000</v>
      </c>
      <c r="G33" s="177"/>
      <c r="H33" s="176"/>
      <c r="I33" s="185">
        <v>151000</v>
      </c>
      <c r="J33" s="176"/>
    </row>
    <row r="34" spans="1:10" ht="11.25" customHeight="1" x14ac:dyDescent="0.2">
      <c r="A34" s="21" t="s">
        <v>367</v>
      </c>
      <c r="B34" s="21" t="s">
        <v>368</v>
      </c>
      <c r="C34" s="185">
        <v>10000</v>
      </c>
      <c r="D34" s="176"/>
      <c r="E34" s="22">
        <v>51806</v>
      </c>
      <c r="F34" s="185">
        <v>55000</v>
      </c>
      <c r="G34" s="177"/>
      <c r="H34" s="176"/>
      <c r="I34" s="185">
        <v>65000</v>
      </c>
      <c r="J34" s="176"/>
    </row>
    <row r="35" spans="1:10" ht="11.45" customHeight="1" x14ac:dyDescent="0.2">
      <c r="A35" s="21" t="s">
        <v>369</v>
      </c>
      <c r="B35" s="21" t="s">
        <v>370</v>
      </c>
      <c r="C35" s="185">
        <v>0</v>
      </c>
      <c r="D35" s="176"/>
      <c r="E35" s="22">
        <v>17194</v>
      </c>
      <c r="F35" s="185">
        <v>18000</v>
      </c>
      <c r="G35" s="177"/>
      <c r="H35" s="176"/>
      <c r="I35" s="185">
        <v>18000</v>
      </c>
      <c r="J35" s="176"/>
    </row>
    <row r="36" spans="1:10" ht="11.45" customHeight="1" x14ac:dyDescent="0.2">
      <c r="A36" s="21" t="s">
        <v>371</v>
      </c>
      <c r="B36" s="21" t="s">
        <v>372</v>
      </c>
      <c r="C36" s="185">
        <v>0</v>
      </c>
      <c r="D36" s="176"/>
      <c r="E36" s="22">
        <v>5000</v>
      </c>
      <c r="F36" s="185">
        <v>5000</v>
      </c>
      <c r="G36" s="177"/>
      <c r="H36" s="176"/>
      <c r="I36" s="185">
        <v>5000</v>
      </c>
      <c r="J36" s="176"/>
    </row>
    <row r="37" spans="1:10" ht="11.45" customHeight="1" x14ac:dyDescent="0.2">
      <c r="A37" s="21" t="s">
        <v>373</v>
      </c>
      <c r="B37" s="21" t="s">
        <v>374</v>
      </c>
      <c r="C37" s="185">
        <v>20000</v>
      </c>
      <c r="D37" s="176"/>
      <c r="E37" s="22">
        <v>152500</v>
      </c>
      <c r="F37" s="185">
        <v>132500</v>
      </c>
      <c r="G37" s="177"/>
      <c r="H37" s="176"/>
      <c r="I37" s="185">
        <v>152500</v>
      </c>
      <c r="J37" s="176"/>
    </row>
    <row r="38" spans="1:10" ht="11.25" customHeight="1" x14ac:dyDescent="0.2">
      <c r="A38" s="21" t="s">
        <v>375</v>
      </c>
      <c r="B38" s="21" t="s">
        <v>376</v>
      </c>
      <c r="C38" s="185">
        <v>0</v>
      </c>
      <c r="D38" s="176"/>
      <c r="E38" s="22">
        <v>0</v>
      </c>
      <c r="F38" s="185">
        <v>0</v>
      </c>
      <c r="G38" s="177"/>
      <c r="H38" s="176"/>
      <c r="I38" s="185">
        <v>0</v>
      </c>
      <c r="J38" s="176"/>
    </row>
    <row r="39" spans="1:10" ht="11.45" customHeight="1" x14ac:dyDescent="0.2">
      <c r="A39" s="21" t="s">
        <v>377</v>
      </c>
      <c r="B39" s="21" t="s">
        <v>378</v>
      </c>
      <c r="C39" s="185">
        <v>0</v>
      </c>
      <c r="D39" s="176"/>
      <c r="E39" s="22">
        <v>0</v>
      </c>
      <c r="F39" s="185">
        <v>0</v>
      </c>
      <c r="G39" s="177"/>
      <c r="H39" s="176"/>
      <c r="I39" s="185">
        <v>0</v>
      </c>
      <c r="J39" s="176"/>
    </row>
    <row r="40" spans="1:10" ht="11.45" customHeight="1" x14ac:dyDescent="0.2">
      <c r="A40" s="21" t="s">
        <v>379</v>
      </c>
      <c r="B40" s="21" t="s">
        <v>380</v>
      </c>
      <c r="C40" s="185">
        <v>0</v>
      </c>
      <c r="D40" s="176"/>
      <c r="E40" s="22">
        <v>6000</v>
      </c>
      <c r="F40" s="185">
        <v>6000</v>
      </c>
      <c r="G40" s="177"/>
      <c r="H40" s="176"/>
      <c r="I40" s="185">
        <v>6000</v>
      </c>
      <c r="J40" s="176"/>
    </row>
    <row r="41" spans="1:10" ht="11.45" customHeight="1" x14ac:dyDescent="0.2">
      <c r="A41" s="21" t="s">
        <v>381</v>
      </c>
      <c r="B41" s="21" t="s">
        <v>382</v>
      </c>
      <c r="C41" s="185">
        <v>0</v>
      </c>
      <c r="D41" s="176"/>
      <c r="E41" s="22">
        <v>15000</v>
      </c>
      <c r="F41" s="185">
        <v>15000</v>
      </c>
      <c r="G41" s="177"/>
      <c r="H41" s="176"/>
      <c r="I41" s="185">
        <v>15000</v>
      </c>
      <c r="J41" s="176"/>
    </row>
    <row r="42" spans="1:10" ht="11.25" customHeight="1" x14ac:dyDescent="0.2">
      <c r="A42" s="21" t="s">
        <v>383</v>
      </c>
      <c r="B42" s="21" t="s">
        <v>384</v>
      </c>
      <c r="C42" s="185">
        <v>0</v>
      </c>
      <c r="D42" s="176"/>
      <c r="E42" s="22">
        <v>15000</v>
      </c>
      <c r="F42" s="185">
        <v>15000</v>
      </c>
      <c r="G42" s="177"/>
      <c r="H42" s="176"/>
      <c r="I42" s="185">
        <v>15000</v>
      </c>
      <c r="J42" s="176"/>
    </row>
    <row r="43" spans="1:10" ht="11.45" customHeight="1" x14ac:dyDescent="0.2">
      <c r="A43" s="21" t="s">
        <v>385</v>
      </c>
      <c r="B43" s="21" t="s">
        <v>386</v>
      </c>
      <c r="C43" s="185">
        <v>0</v>
      </c>
      <c r="D43" s="176"/>
      <c r="E43" s="22">
        <v>1000</v>
      </c>
      <c r="F43" s="185">
        <v>1000</v>
      </c>
      <c r="G43" s="177"/>
      <c r="H43" s="176"/>
      <c r="I43" s="185">
        <v>1000</v>
      </c>
      <c r="J43" s="176"/>
    </row>
    <row r="44" spans="1:10" ht="11.45" customHeight="1" x14ac:dyDescent="0.2">
      <c r="A44" s="21" t="s">
        <v>387</v>
      </c>
      <c r="B44" s="21" t="s">
        <v>388</v>
      </c>
      <c r="C44" s="185">
        <v>5000</v>
      </c>
      <c r="D44" s="176"/>
      <c r="E44" s="22">
        <v>70000</v>
      </c>
      <c r="F44" s="185">
        <v>70000</v>
      </c>
      <c r="G44" s="177"/>
      <c r="H44" s="176"/>
      <c r="I44" s="185">
        <v>75000</v>
      </c>
      <c r="J44" s="176"/>
    </row>
    <row r="45" spans="1:10" ht="11.45" customHeight="1" x14ac:dyDescent="0.2">
      <c r="A45" s="21" t="s">
        <v>389</v>
      </c>
      <c r="B45" s="21" t="s">
        <v>390</v>
      </c>
      <c r="C45" s="185">
        <v>0</v>
      </c>
      <c r="D45" s="176"/>
      <c r="E45" s="22">
        <v>0</v>
      </c>
      <c r="F45" s="185">
        <v>0</v>
      </c>
      <c r="G45" s="177"/>
      <c r="H45" s="176"/>
      <c r="I45" s="185">
        <v>0</v>
      </c>
      <c r="J45" s="176"/>
    </row>
    <row r="46" spans="1:10" ht="11.45" customHeight="1" x14ac:dyDescent="0.2">
      <c r="A46" s="186" t="s">
        <v>391</v>
      </c>
      <c r="B46" s="176"/>
      <c r="C46" s="187">
        <v>75000</v>
      </c>
      <c r="D46" s="176"/>
      <c r="E46" s="23">
        <f>SUM(E28:E45)</f>
        <v>784565</v>
      </c>
      <c r="F46" s="187">
        <v>749315</v>
      </c>
      <c r="G46" s="177"/>
      <c r="H46" s="176"/>
      <c r="I46" s="187">
        <v>824315</v>
      </c>
      <c r="J46" s="176"/>
    </row>
    <row r="47" spans="1:10" ht="17.100000000000001" customHeight="1" x14ac:dyDescent="0.2">
      <c r="A47" s="19" t="s">
        <v>393</v>
      </c>
      <c r="B47" s="179" t="s">
        <v>94</v>
      </c>
      <c r="C47" s="177"/>
      <c r="D47" s="177"/>
      <c r="E47" s="177"/>
      <c r="F47" s="177"/>
      <c r="G47" s="177"/>
      <c r="H47" s="177"/>
      <c r="I47" s="177"/>
      <c r="J47" s="176"/>
    </row>
    <row r="48" spans="1:10" ht="17.100000000000001" customHeight="1" x14ac:dyDescent="0.2">
      <c r="A48" s="20" t="s">
        <v>394</v>
      </c>
      <c r="B48" s="180" t="s">
        <v>96</v>
      </c>
      <c r="C48" s="177"/>
      <c r="D48" s="177"/>
      <c r="E48" s="177"/>
      <c r="F48" s="177"/>
      <c r="G48" s="177"/>
      <c r="H48" s="177"/>
      <c r="I48" s="177"/>
      <c r="J48" s="176"/>
    </row>
    <row r="49" spans="1:10" ht="11.25" customHeight="1" x14ac:dyDescent="0.2">
      <c r="A49" s="21" t="s">
        <v>395</v>
      </c>
      <c r="B49" s="21" t="s">
        <v>396</v>
      </c>
      <c r="C49" s="185">
        <v>50000</v>
      </c>
      <c r="D49" s="176"/>
      <c r="E49" s="22">
        <v>2150000</v>
      </c>
      <c r="F49" s="185">
        <v>2150000</v>
      </c>
      <c r="G49" s="177"/>
      <c r="H49" s="176"/>
      <c r="I49" s="185">
        <v>2200000</v>
      </c>
      <c r="J49" s="176"/>
    </row>
    <row r="50" spans="1:10" ht="11.45" customHeight="1" x14ac:dyDescent="0.2">
      <c r="A50" s="21" t="s">
        <v>397</v>
      </c>
      <c r="B50" s="21" t="s">
        <v>398</v>
      </c>
      <c r="C50" s="185">
        <v>500000</v>
      </c>
      <c r="D50" s="176"/>
      <c r="E50" s="22">
        <v>4000000</v>
      </c>
      <c r="F50" s="185">
        <v>4000000</v>
      </c>
      <c r="G50" s="177"/>
      <c r="H50" s="176"/>
      <c r="I50" s="185">
        <v>4500000</v>
      </c>
      <c r="J50" s="176"/>
    </row>
    <row r="51" spans="1:10" ht="11.45" customHeight="1" x14ac:dyDescent="0.2">
      <c r="A51" s="21" t="s">
        <v>399</v>
      </c>
      <c r="B51" s="21" t="s">
        <v>400</v>
      </c>
      <c r="C51" s="185">
        <v>0</v>
      </c>
      <c r="D51" s="176"/>
      <c r="E51" s="22">
        <v>205000</v>
      </c>
      <c r="F51" s="185">
        <v>205000</v>
      </c>
      <c r="G51" s="177"/>
      <c r="H51" s="176"/>
      <c r="I51" s="185">
        <v>205000</v>
      </c>
      <c r="J51" s="176"/>
    </row>
    <row r="52" spans="1:10" ht="11.45" customHeight="1" x14ac:dyDescent="0.2">
      <c r="A52" s="21" t="s">
        <v>401</v>
      </c>
      <c r="B52" s="21" t="s">
        <v>402</v>
      </c>
      <c r="C52" s="185">
        <v>50000</v>
      </c>
      <c r="D52" s="176"/>
      <c r="E52" s="22">
        <v>153969</v>
      </c>
      <c r="F52" s="185">
        <v>229900</v>
      </c>
      <c r="G52" s="177"/>
      <c r="H52" s="176"/>
      <c r="I52" s="185">
        <v>279900</v>
      </c>
      <c r="J52" s="176"/>
    </row>
    <row r="53" spans="1:10" ht="11.25" customHeight="1" x14ac:dyDescent="0.2">
      <c r="A53" s="21" t="s">
        <v>403</v>
      </c>
      <c r="B53" s="21" t="s">
        <v>404</v>
      </c>
      <c r="C53" s="185">
        <v>0</v>
      </c>
      <c r="D53" s="176"/>
      <c r="E53" s="22">
        <v>0</v>
      </c>
      <c r="F53" s="185">
        <v>0</v>
      </c>
      <c r="G53" s="177"/>
      <c r="H53" s="176"/>
      <c r="I53" s="185">
        <v>0</v>
      </c>
      <c r="J53" s="176"/>
    </row>
    <row r="54" spans="1:10" ht="11.45" customHeight="1" x14ac:dyDescent="0.2">
      <c r="A54" s="186" t="s">
        <v>405</v>
      </c>
      <c r="B54" s="176"/>
      <c r="C54" s="187">
        <v>600000</v>
      </c>
      <c r="D54" s="176"/>
      <c r="E54" s="23">
        <v>6508969</v>
      </c>
      <c r="F54" s="187">
        <v>6584900</v>
      </c>
      <c r="G54" s="177"/>
      <c r="H54" s="176"/>
      <c r="I54" s="187">
        <v>7184900</v>
      </c>
      <c r="J54" s="176"/>
    </row>
    <row r="55" spans="1:10" ht="17.100000000000001" customHeight="1" x14ac:dyDescent="0.2">
      <c r="A55" s="20" t="s">
        <v>406</v>
      </c>
      <c r="B55" s="180" t="s">
        <v>98</v>
      </c>
      <c r="C55" s="177"/>
      <c r="D55" s="177"/>
      <c r="E55" s="177"/>
      <c r="F55" s="177"/>
      <c r="G55" s="177"/>
      <c r="H55" s="177"/>
      <c r="I55" s="177"/>
      <c r="J55" s="176"/>
    </row>
    <row r="56" spans="1:10" ht="11.45" customHeight="1" x14ac:dyDescent="0.2">
      <c r="A56" s="21" t="s">
        <v>407</v>
      </c>
      <c r="B56" s="21" t="s">
        <v>408</v>
      </c>
      <c r="C56" s="185">
        <v>70000</v>
      </c>
      <c r="D56" s="176"/>
      <c r="E56" s="22">
        <v>420000</v>
      </c>
      <c r="F56" s="185">
        <v>420000</v>
      </c>
      <c r="G56" s="177"/>
      <c r="H56" s="176"/>
      <c r="I56" s="185">
        <v>490000</v>
      </c>
      <c r="J56" s="176"/>
    </row>
    <row r="57" spans="1:10" ht="11.45" customHeight="1" x14ac:dyDescent="0.2">
      <c r="A57" s="21" t="s">
        <v>409</v>
      </c>
      <c r="B57" s="21" t="s">
        <v>410</v>
      </c>
      <c r="C57" s="185">
        <v>0</v>
      </c>
      <c r="D57" s="176"/>
      <c r="E57" s="22">
        <v>0</v>
      </c>
      <c r="F57" s="185">
        <v>0</v>
      </c>
      <c r="G57" s="177"/>
      <c r="H57" s="176"/>
      <c r="I57" s="185">
        <v>0</v>
      </c>
      <c r="J57" s="176"/>
    </row>
    <row r="58" spans="1:10" ht="11.45" customHeight="1" x14ac:dyDescent="0.2">
      <c r="A58" s="21" t="s">
        <v>411</v>
      </c>
      <c r="B58" s="21" t="s">
        <v>412</v>
      </c>
      <c r="C58" s="185">
        <v>0</v>
      </c>
      <c r="D58" s="176"/>
      <c r="E58" s="22">
        <v>20000</v>
      </c>
      <c r="F58" s="185">
        <v>20000</v>
      </c>
      <c r="G58" s="177"/>
      <c r="H58" s="176"/>
      <c r="I58" s="185">
        <v>20000</v>
      </c>
      <c r="J58" s="176"/>
    </row>
    <row r="59" spans="1:10" ht="11.45" customHeight="1" x14ac:dyDescent="0.2">
      <c r="A59" s="186" t="s">
        <v>413</v>
      </c>
      <c r="B59" s="176"/>
      <c r="C59" s="187">
        <v>70000</v>
      </c>
      <c r="D59" s="176"/>
      <c r="E59" s="23">
        <v>440000</v>
      </c>
      <c r="F59" s="187">
        <v>440000</v>
      </c>
      <c r="G59" s="177"/>
      <c r="H59" s="176"/>
      <c r="I59" s="187">
        <v>510000</v>
      </c>
      <c r="J59" s="176"/>
    </row>
    <row r="60" spans="1:10" ht="17.100000000000001" customHeight="1" x14ac:dyDescent="0.2">
      <c r="A60" s="20" t="s">
        <v>414</v>
      </c>
      <c r="B60" s="180" t="s">
        <v>100</v>
      </c>
      <c r="C60" s="177"/>
      <c r="D60" s="177"/>
      <c r="E60" s="177"/>
      <c r="F60" s="177"/>
      <c r="G60" s="177"/>
      <c r="H60" s="177"/>
      <c r="I60" s="177"/>
      <c r="J60" s="176"/>
    </row>
    <row r="61" spans="1:10" ht="11.25" customHeight="1" x14ac:dyDescent="0.2">
      <c r="A61" s="21" t="s">
        <v>415</v>
      </c>
      <c r="B61" s="21" t="s">
        <v>416</v>
      </c>
      <c r="C61" s="185">
        <v>5000</v>
      </c>
      <c r="D61" s="176"/>
      <c r="E61" s="22">
        <v>20000</v>
      </c>
      <c r="F61" s="185">
        <v>25000</v>
      </c>
      <c r="G61" s="177"/>
      <c r="H61" s="176"/>
      <c r="I61" s="185">
        <v>30000</v>
      </c>
      <c r="J61" s="176"/>
    </row>
    <row r="62" spans="1:10" ht="11.45" customHeight="1" x14ac:dyDescent="0.2">
      <c r="A62" s="186" t="s">
        <v>417</v>
      </c>
      <c r="B62" s="176"/>
      <c r="C62" s="187">
        <v>5000</v>
      </c>
      <c r="D62" s="176"/>
      <c r="E62" s="23">
        <v>20000</v>
      </c>
      <c r="F62" s="187">
        <v>25000</v>
      </c>
      <c r="G62" s="177"/>
      <c r="H62" s="176"/>
      <c r="I62" s="187">
        <v>30000</v>
      </c>
      <c r="J62" s="176"/>
    </row>
    <row r="63" spans="1:10" ht="17.100000000000001" customHeight="1" x14ac:dyDescent="0.2">
      <c r="A63" s="20" t="s">
        <v>418</v>
      </c>
      <c r="B63" s="180" t="s">
        <v>102</v>
      </c>
      <c r="C63" s="177"/>
      <c r="D63" s="177"/>
      <c r="E63" s="177"/>
      <c r="F63" s="177"/>
      <c r="G63" s="177"/>
      <c r="H63" s="177"/>
      <c r="I63" s="177"/>
      <c r="J63" s="176"/>
    </row>
    <row r="64" spans="1:10" ht="11.45" customHeight="1" x14ac:dyDescent="0.2">
      <c r="A64" s="21" t="s">
        <v>419</v>
      </c>
      <c r="B64" s="21" t="s">
        <v>420</v>
      </c>
      <c r="C64" s="185">
        <v>0</v>
      </c>
      <c r="D64" s="176"/>
      <c r="E64" s="22">
        <v>570440</v>
      </c>
      <c r="F64" s="185">
        <v>663633</v>
      </c>
      <c r="G64" s="177"/>
      <c r="H64" s="176"/>
      <c r="I64" s="185">
        <v>663633</v>
      </c>
      <c r="J64" s="176"/>
    </row>
    <row r="65" spans="1:10" ht="11.45" customHeight="1" x14ac:dyDescent="0.2">
      <c r="A65" s="186" t="s">
        <v>421</v>
      </c>
      <c r="B65" s="176"/>
      <c r="C65" s="187">
        <v>0</v>
      </c>
      <c r="D65" s="176"/>
      <c r="E65" s="23">
        <v>570440</v>
      </c>
      <c r="F65" s="187">
        <v>663633</v>
      </c>
      <c r="G65" s="177"/>
      <c r="H65" s="176"/>
      <c r="I65" s="187">
        <v>663633</v>
      </c>
      <c r="J65" s="176"/>
    </row>
    <row r="66" spans="1:10" ht="17.100000000000001" customHeight="1" x14ac:dyDescent="0.2">
      <c r="A66" s="20" t="s">
        <v>422</v>
      </c>
      <c r="B66" s="180" t="s">
        <v>104</v>
      </c>
      <c r="C66" s="177"/>
      <c r="D66" s="177"/>
      <c r="E66" s="177"/>
      <c r="F66" s="177"/>
      <c r="G66" s="177"/>
      <c r="H66" s="177"/>
      <c r="I66" s="177"/>
      <c r="J66" s="176"/>
    </row>
    <row r="67" spans="1:10" ht="11.45" customHeight="1" x14ac:dyDescent="0.2">
      <c r="A67" s="21" t="s">
        <v>423</v>
      </c>
      <c r="B67" s="21" t="s">
        <v>424</v>
      </c>
      <c r="C67" s="185">
        <v>100000</v>
      </c>
      <c r="D67" s="176"/>
      <c r="E67" s="22">
        <v>15000</v>
      </c>
      <c r="F67" s="185">
        <v>15000</v>
      </c>
      <c r="G67" s="177"/>
      <c r="H67" s="176"/>
      <c r="I67" s="185">
        <v>115000</v>
      </c>
      <c r="J67" s="176"/>
    </row>
    <row r="68" spans="1:10" ht="11.45" customHeight="1" x14ac:dyDescent="0.2">
      <c r="A68" s="186" t="s">
        <v>425</v>
      </c>
      <c r="B68" s="176"/>
      <c r="C68" s="187">
        <v>100000</v>
      </c>
      <c r="D68" s="176"/>
      <c r="E68" s="23">
        <v>15000</v>
      </c>
      <c r="F68" s="187">
        <v>15000</v>
      </c>
      <c r="G68" s="177"/>
      <c r="H68" s="176"/>
      <c r="I68" s="187">
        <v>115000</v>
      </c>
      <c r="J68" s="176"/>
    </row>
    <row r="69" spans="1:10" ht="17.100000000000001" customHeight="1" x14ac:dyDescent="0.2">
      <c r="A69" s="20" t="s">
        <v>426</v>
      </c>
      <c r="B69" s="180" t="s">
        <v>106</v>
      </c>
      <c r="C69" s="177"/>
      <c r="D69" s="177"/>
      <c r="E69" s="177"/>
      <c r="F69" s="177"/>
      <c r="G69" s="177"/>
      <c r="H69" s="177"/>
      <c r="I69" s="177"/>
      <c r="J69" s="176"/>
    </row>
    <row r="70" spans="1:10" ht="11.45" customHeight="1" x14ac:dyDescent="0.2">
      <c r="A70" s="21" t="s">
        <v>427</v>
      </c>
      <c r="B70" s="21" t="s">
        <v>428</v>
      </c>
      <c r="C70" s="185">
        <v>106265</v>
      </c>
      <c r="D70" s="176"/>
      <c r="E70" s="22">
        <v>0</v>
      </c>
      <c r="F70" s="185">
        <v>0</v>
      </c>
      <c r="G70" s="177"/>
      <c r="H70" s="176"/>
      <c r="I70" s="185">
        <v>106265</v>
      </c>
      <c r="J70" s="176"/>
    </row>
    <row r="71" spans="1:10" ht="11.25" customHeight="1" x14ac:dyDescent="0.2">
      <c r="A71" s="21" t="s">
        <v>429</v>
      </c>
      <c r="B71" s="21" t="s">
        <v>430</v>
      </c>
      <c r="C71" s="185">
        <v>0</v>
      </c>
      <c r="D71" s="176"/>
      <c r="E71" s="22">
        <v>200000</v>
      </c>
      <c r="F71" s="185">
        <v>200000</v>
      </c>
      <c r="G71" s="177"/>
      <c r="H71" s="176"/>
      <c r="I71" s="185">
        <v>200000</v>
      </c>
      <c r="J71" s="176"/>
    </row>
    <row r="72" spans="1:10" ht="11.45" customHeight="1" x14ac:dyDescent="0.2">
      <c r="A72" s="21" t="s">
        <v>431</v>
      </c>
      <c r="B72" s="21" t="s">
        <v>432</v>
      </c>
      <c r="C72" s="185">
        <v>0</v>
      </c>
      <c r="D72" s="176"/>
      <c r="E72" s="22">
        <v>308863</v>
      </c>
      <c r="F72" s="185">
        <v>308863</v>
      </c>
      <c r="G72" s="177"/>
      <c r="H72" s="176"/>
      <c r="I72" s="185">
        <v>308863</v>
      </c>
      <c r="J72" s="176"/>
    </row>
    <row r="73" spans="1:10" ht="11.45" customHeight="1" x14ac:dyDescent="0.2">
      <c r="A73" s="21" t="s">
        <v>433</v>
      </c>
      <c r="B73" s="21" t="s">
        <v>434</v>
      </c>
      <c r="C73" s="185">
        <v>0</v>
      </c>
      <c r="D73" s="176"/>
      <c r="E73" s="22">
        <v>0</v>
      </c>
      <c r="F73" s="185">
        <v>0</v>
      </c>
      <c r="G73" s="177"/>
      <c r="H73" s="176"/>
      <c r="I73" s="185">
        <v>0</v>
      </c>
      <c r="J73" s="176"/>
    </row>
    <row r="74" spans="1:10" ht="11.45" customHeight="1" x14ac:dyDescent="0.2">
      <c r="A74" s="186" t="s">
        <v>435</v>
      </c>
      <c r="B74" s="176"/>
      <c r="C74" s="187">
        <v>106265</v>
      </c>
      <c r="D74" s="176"/>
      <c r="E74" s="23">
        <v>508863</v>
      </c>
      <c r="F74" s="187">
        <v>508863</v>
      </c>
      <c r="G74" s="177"/>
      <c r="H74" s="176"/>
      <c r="I74" s="187">
        <v>615128</v>
      </c>
      <c r="J74" s="176"/>
    </row>
    <row r="75" spans="1:10" ht="17.100000000000001" customHeight="1" x14ac:dyDescent="0.2">
      <c r="A75" s="19" t="s">
        <v>437</v>
      </c>
      <c r="B75" s="179" t="s">
        <v>109</v>
      </c>
      <c r="C75" s="177"/>
      <c r="D75" s="177"/>
      <c r="E75" s="177"/>
      <c r="F75" s="177"/>
      <c r="G75" s="177"/>
      <c r="H75" s="177"/>
      <c r="I75" s="177"/>
      <c r="J75" s="176"/>
    </row>
    <row r="76" spans="1:10" ht="17.100000000000001" customHeight="1" x14ac:dyDescent="0.2">
      <c r="A76" s="20" t="s">
        <v>438</v>
      </c>
      <c r="B76" s="180" t="s">
        <v>111</v>
      </c>
      <c r="C76" s="177"/>
      <c r="D76" s="177"/>
      <c r="E76" s="177"/>
      <c r="F76" s="177"/>
      <c r="G76" s="177"/>
      <c r="H76" s="177"/>
      <c r="I76" s="177"/>
      <c r="J76" s="176"/>
    </row>
    <row r="77" spans="1:10" ht="11.25" customHeight="1" x14ac:dyDescent="0.2">
      <c r="A77" s="21" t="s">
        <v>439</v>
      </c>
      <c r="B77" s="21" t="s">
        <v>440</v>
      </c>
      <c r="C77" s="185">
        <v>0</v>
      </c>
      <c r="D77" s="176"/>
      <c r="E77" s="22">
        <v>0</v>
      </c>
      <c r="F77" s="185">
        <v>0</v>
      </c>
      <c r="G77" s="177"/>
      <c r="H77" s="176"/>
      <c r="I77" s="185">
        <v>0</v>
      </c>
      <c r="J77" s="176"/>
    </row>
    <row r="78" spans="1:10" ht="11.45" customHeight="1" x14ac:dyDescent="0.2">
      <c r="A78" s="186" t="s">
        <v>441</v>
      </c>
      <c r="B78" s="176"/>
      <c r="C78" s="187">
        <v>0</v>
      </c>
      <c r="D78" s="176"/>
      <c r="E78" s="23">
        <v>0</v>
      </c>
      <c r="F78" s="187">
        <v>0</v>
      </c>
      <c r="G78" s="177"/>
      <c r="H78" s="176"/>
      <c r="I78" s="187">
        <v>0</v>
      </c>
      <c r="J78" s="176"/>
    </row>
    <row r="79" spans="1:10" ht="17.100000000000001" customHeight="1" x14ac:dyDescent="0.2">
      <c r="A79" s="20" t="s">
        <v>442</v>
      </c>
      <c r="B79" s="180" t="s">
        <v>113</v>
      </c>
      <c r="C79" s="177"/>
      <c r="D79" s="177"/>
      <c r="E79" s="177"/>
      <c r="F79" s="177"/>
      <c r="G79" s="177"/>
      <c r="H79" s="177"/>
      <c r="I79" s="177"/>
      <c r="J79" s="176"/>
    </row>
    <row r="80" spans="1:10" ht="11.45" customHeight="1" x14ac:dyDescent="0.2">
      <c r="A80" s="21" t="s">
        <v>443</v>
      </c>
      <c r="B80" s="21" t="s">
        <v>444</v>
      </c>
      <c r="C80" s="185">
        <v>0</v>
      </c>
      <c r="D80" s="176"/>
      <c r="E80" s="22">
        <v>0</v>
      </c>
      <c r="F80" s="185">
        <v>0</v>
      </c>
      <c r="G80" s="177"/>
      <c r="H80" s="176"/>
      <c r="I80" s="185">
        <v>0</v>
      </c>
      <c r="J80" s="176"/>
    </row>
    <row r="81" spans="1:10" ht="11.45" customHeight="1" x14ac:dyDescent="0.2">
      <c r="A81" s="186" t="s">
        <v>445</v>
      </c>
      <c r="B81" s="176"/>
      <c r="C81" s="187">
        <v>0</v>
      </c>
      <c r="D81" s="176"/>
      <c r="E81" s="23">
        <v>0</v>
      </c>
      <c r="F81" s="187">
        <v>0</v>
      </c>
      <c r="G81" s="177"/>
      <c r="H81" s="176"/>
      <c r="I81" s="187">
        <v>0</v>
      </c>
      <c r="J81" s="176"/>
    </row>
    <row r="82" spans="1:10" ht="17.100000000000001" customHeight="1" x14ac:dyDescent="0.2">
      <c r="A82" s="19" t="s">
        <v>447</v>
      </c>
      <c r="B82" s="179" t="s">
        <v>116</v>
      </c>
      <c r="C82" s="177"/>
      <c r="D82" s="177"/>
      <c r="E82" s="177"/>
      <c r="F82" s="177"/>
      <c r="G82" s="177"/>
      <c r="H82" s="177"/>
      <c r="I82" s="177"/>
      <c r="J82" s="176"/>
    </row>
    <row r="83" spans="1:10" ht="17.100000000000001" customHeight="1" x14ac:dyDescent="0.2">
      <c r="A83" s="20" t="s">
        <v>448</v>
      </c>
      <c r="B83" s="180" t="s">
        <v>118</v>
      </c>
      <c r="C83" s="177"/>
      <c r="D83" s="177"/>
      <c r="E83" s="177"/>
      <c r="F83" s="177"/>
      <c r="G83" s="177"/>
      <c r="H83" s="177"/>
      <c r="I83" s="177"/>
      <c r="J83" s="176"/>
    </row>
    <row r="84" spans="1:10" ht="11.45" customHeight="1" x14ac:dyDescent="0.2">
      <c r="A84" s="21" t="s">
        <v>449</v>
      </c>
      <c r="B84" s="21" t="s">
        <v>450</v>
      </c>
      <c r="C84" s="185">
        <v>0</v>
      </c>
      <c r="D84" s="176"/>
      <c r="E84" s="22">
        <v>0</v>
      </c>
      <c r="F84" s="185">
        <v>0</v>
      </c>
      <c r="G84" s="177"/>
      <c r="H84" s="176"/>
      <c r="I84" s="185">
        <v>0</v>
      </c>
      <c r="J84" s="176"/>
    </row>
    <row r="85" spans="1:10" ht="11.45" customHeight="1" x14ac:dyDescent="0.2">
      <c r="A85" s="186" t="s">
        <v>451</v>
      </c>
      <c r="B85" s="176"/>
      <c r="C85" s="187">
        <v>0</v>
      </c>
      <c r="D85" s="176"/>
      <c r="E85" s="23">
        <v>0</v>
      </c>
      <c r="F85" s="187">
        <v>0</v>
      </c>
      <c r="G85" s="177"/>
      <c r="H85" s="176"/>
      <c r="I85" s="187">
        <v>0</v>
      </c>
      <c r="J85" s="176"/>
    </row>
    <row r="86" spans="1:10" ht="17.100000000000001" customHeight="1" x14ac:dyDescent="0.2">
      <c r="A86" s="19" t="s">
        <v>453</v>
      </c>
      <c r="B86" s="179" t="s">
        <v>454</v>
      </c>
      <c r="C86" s="177"/>
      <c r="D86" s="177"/>
      <c r="E86" s="177"/>
      <c r="F86" s="177"/>
      <c r="G86" s="177"/>
      <c r="H86" s="177"/>
      <c r="I86" s="177"/>
      <c r="J86" s="176"/>
    </row>
    <row r="87" spans="1:10" ht="17.100000000000001" customHeight="1" x14ac:dyDescent="0.2">
      <c r="A87" s="20" t="s">
        <v>455</v>
      </c>
      <c r="B87" s="180" t="s">
        <v>456</v>
      </c>
      <c r="C87" s="177"/>
      <c r="D87" s="177"/>
      <c r="E87" s="177"/>
      <c r="F87" s="177"/>
      <c r="G87" s="177"/>
      <c r="H87" s="177"/>
      <c r="I87" s="177"/>
      <c r="J87" s="176"/>
    </row>
    <row r="88" spans="1:10" ht="11.25" customHeight="1" x14ac:dyDescent="0.2">
      <c r="A88" s="21" t="s">
        <v>457</v>
      </c>
      <c r="B88" s="21" t="s">
        <v>458</v>
      </c>
      <c r="C88" s="185">
        <v>0</v>
      </c>
      <c r="D88" s="176"/>
      <c r="E88" s="22">
        <v>0</v>
      </c>
      <c r="F88" s="185">
        <v>0</v>
      </c>
      <c r="G88" s="177"/>
      <c r="H88" s="176"/>
      <c r="I88" s="185">
        <v>0</v>
      </c>
      <c r="J88" s="176"/>
    </row>
    <row r="89" spans="1:10" ht="11.45" customHeight="1" x14ac:dyDescent="0.2">
      <c r="A89" s="186" t="s">
        <v>459</v>
      </c>
      <c r="B89" s="176"/>
      <c r="C89" s="187">
        <v>0</v>
      </c>
      <c r="D89" s="176"/>
      <c r="E89" s="23">
        <v>0</v>
      </c>
      <c r="F89" s="187">
        <v>0</v>
      </c>
      <c r="G89" s="177"/>
      <c r="H89" s="176"/>
      <c r="I89" s="187">
        <v>0</v>
      </c>
      <c r="J89" s="176"/>
    </row>
    <row r="90" spans="1:10" ht="11.45" customHeight="1" x14ac:dyDescent="0.2">
      <c r="A90" s="188" t="s">
        <v>639</v>
      </c>
      <c r="B90" s="176"/>
      <c r="C90" s="187">
        <v>1004829</v>
      </c>
      <c r="D90" s="176"/>
      <c r="E90" s="23">
        <f>E15+E26+E46+E54+E59+E62+E65+E68+E74</f>
        <v>14851232</v>
      </c>
      <c r="F90" s="187">
        <v>15506759</v>
      </c>
      <c r="G90" s="177"/>
      <c r="H90" s="176"/>
      <c r="I90" s="187">
        <v>16511588</v>
      </c>
      <c r="J90" s="176"/>
    </row>
    <row r="91" spans="1:10" ht="17.100000000000001" customHeight="1" x14ac:dyDescent="0.2">
      <c r="A91" s="18" t="s">
        <v>121</v>
      </c>
      <c r="B91" s="178" t="s">
        <v>122</v>
      </c>
      <c r="C91" s="177"/>
      <c r="D91" s="177"/>
      <c r="E91" s="177"/>
      <c r="F91" s="177"/>
      <c r="G91" s="177"/>
      <c r="H91" s="177"/>
      <c r="I91" s="177"/>
      <c r="J91" s="176"/>
    </row>
    <row r="92" spans="1:10" ht="17.100000000000001" customHeight="1" x14ac:dyDescent="0.2">
      <c r="A92" s="19" t="s">
        <v>462</v>
      </c>
      <c r="B92" s="179" t="s">
        <v>124</v>
      </c>
      <c r="C92" s="177"/>
      <c r="D92" s="177"/>
      <c r="E92" s="177"/>
      <c r="F92" s="177"/>
      <c r="G92" s="177"/>
      <c r="H92" s="177"/>
      <c r="I92" s="177"/>
      <c r="J92" s="176"/>
    </row>
    <row r="93" spans="1:10" ht="17.100000000000001" customHeight="1" x14ac:dyDescent="0.2">
      <c r="A93" s="20" t="s">
        <v>463</v>
      </c>
      <c r="B93" s="180" t="s">
        <v>126</v>
      </c>
      <c r="C93" s="177"/>
      <c r="D93" s="177"/>
      <c r="E93" s="177"/>
      <c r="F93" s="177"/>
      <c r="G93" s="177"/>
      <c r="H93" s="177"/>
      <c r="I93" s="177"/>
      <c r="J93" s="176"/>
    </row>
    <row r="94" spans="1:10" ht="11.45" customHeight="1" x14ac:dyDescent="0.2">
      <c r="A94" s="21" t="s">
        <v>464</v>
      </c>
      <c r="B94" s="21" t="s">
        <v>465</v>
      </c>
      <c r="C94" s="185">
        <v>30000000</v>
      </c>
      <c r="D94" s="176"/>
      <c r="E94" s="22">
        <v>88100000</v>
      </c>
      <c r="F94" s="185">
        <v>74100000</v>
      </c>
      <c r="G94" s="177"/>
      <c r="H94" s="176"/>
      <c r="I94" s="185">
        <v>65000000</v>
      </c>
      <c r="J94" s="176"/>
    </row>
    <row r="95" spans="1:10" ht="11.45" customHeight="1" x14ac:dyDescent="0.2">
      <c r="A95" s="21" t="s">
        <v>466</v>
      </c>
      <c r="B95" s="21" t="s">
        <v>467</v>
      </c>
      <c r="C95" s="185">
        <v>20000</v>
      </c>
      <c r="D95" s="176"/>
      <c r="E95" s="22">
        <v>1000000</v>
      </c>
      <c r="F95" s="185">
        <v>1000000</v>
      </c>
      <c r="G95" s="177"/>
      <c r="H95" s="176"/>
      <c r="I95" s="185">
        <v>1020000</v>
      </c>
      <c r="J95" s="176"/>
    </row>
    <row r="96" spans="1:10" ht="11.45" customHeight="1" x14ac:dyDescent="0.2">
      <c r="A96" s="21" t="s">
        <v>468</v>
      </c>
      <c r="B96" s="21" t="s">
        <v>469</v>
      </c>
      <c r="C96" s="185">
        <v>2000000</v>
      </c>
      <c r="D96" s="176"/>
      <c r="E96" s="22">
        <v>5130000</v>
      </c>
      <c r="F96" s="185">
        <v>5130000</v>
      </c>
      <c r="G96" s="177"/>
      <c r="H96" s="176"/>
      <c r="I96" s="185">
        <v>7130000</v>
      </c>
      <c r="J96" s="176"/>
    </row>
    <row r="97" spans="1:10" ht="11.25" customHeight="1" x14ac:dyDescent="0.2">
      <c r="A97" s="21" t="s">
        <v>470</v>
      </c>
      <c r="B97" s="21" t="s">
        <v>471</v>
      </c>
      <c r="C97" s="185">
        <v>0</v>
      </c>
      <c r="D97" s="176"/>
      <c r="E97" s="22">
        <v>0</v>
      </c>
      <c r="F97" s="185">
        <v>0</v>
      </c>
      <c r="G97" s="177"/>
      <c r="H97" s="176"/>
      <c r="I97" s="185">
        <v>0</v>
      </c>
      <c r="J97" s="176"/>
    </row>
    <row r="98" spans="1:10" ht="11.45" customHeight="1" x14ac:dyDescent="0.2">
      <c r="A98" s="186" t="s">
        <v>472</v>
      </c>
      <c r="B98" s="176"/>
      <c r="C98" s="187">
        <v>32020000</v>
      </c>
      <c r="D98" s="176"/>
      <c r="E98" s="23">
        <f>SUM(E94:E97)</f>
        <v>94230000</v>
      </c>
      <c r="F98" s="187">
        <f>SUM(F94:H97)</f>
        <v>80230000</v>
      </c>
      <c r="G98" s="177"/>
      <c r="H98" s="176"/>
      <c r="I98" s="187">
        <f>SUM(I94:J97)</f>
        <v>73150000</v>
      </c>
      <c r="J98" s="176"/>
    </row>
    <row r="99" spans="1:10" ht="17.100000000000001" customHeight="1" x14ac:dyDescent="0.2">
      <c r="A99" s="20" t="s">
        <v>473</v>
      </c>
      <c r="B99" s="180" t="s">
        <v>128</v>
      </c>
      <c r="C99" s="177"/>
      <c r="D99" s="177"/>
      <c r="E99" s="177"/>
      <c r="F99" s="177"/>
      <c r="G99" s="177"/>
      <c r="H99" s="177"/>
      <c r="I99" s="177"/>
      <c r="J99" s="176"/>
    </row>
    <row r="100" spans="1:10" ht="11.45" customHeight="1" x14ac:dyDescent="0.2">
      <c r="A100" s="21" t="s">
        <v>474</v>
      </c>
      <c r="B100" s="21" t="s">
        <v>475</v>
      </c>
      <c r="C100" s="185">
        <v>20000</v>
      </c>
      <c r="D100" s="176"/>
      <c r="E100" s="22">
        <v>630000</v>
      </c>
      <c r="F100" s="185">
        <v>630000</v>
      </c>
      <c r="G100" s="177"/>
      <c r="H100" s="176"/>
      <c r="I100" s="185">
        <v>650000</v>
      </c>
      <c r="J100" s="176"/>
    </row>
    <row r="101" spans="1:10" ht="11.45" customHeight="1" x14ac:dyDescent="0.2">
      <c r="A101" s="21" t="s">
        <v>476</v>
      </c>
      <c r="B101" s="21" t="s">
        <v>477</v>
      </c>
      <c r="C101" s="185">
        <v>0</v>
      </c>
      <c r="D101" s="176"/>
      <c r="E101" s="22">
        <v>0</v>
      </c>
      <c r="F101" s="185">
        <v>0</v>
      </c>
      <c r="G101" s="177"/>
      <c r="H101" s="176"/>
      <c r="I101" s="185">
        <v>0</v>
      </c>
      <c r="J101" s="176"/>
    </row>
    <row r="102" spans="1:10" ht="11.45" customHeight="1" x14ac:dyDescent="0.2">
      <c r="A102" s="21" t="s">
        <v>478</v>
      </c>
      <c r="B102" s="21" t="s">
        <v>479</v>
      </c>
      <c r="C102" s="185">
        <v>0</v>
      </c>
      <c r="D102" s="176"/>
      <c r="E102" s="22">
        <v>0</v>
      </c>
      <c r="F102" s="185">
        <v>0</v>
      </c>
      <c r="G102" s="177"/>
      <c r="H102" s="176"/>
      <c r="I102" s="185">
        <v>0</v>
      </c>
      <c r="J102" s="176"/>
    </row>
    <row r="103" spans="1:10" ht="11.25" customHeight="1" x14ac:dyDescent="0.2">
      <c r="A103" s="21" t="s">
        <v>480</v>
      </c>
      <c r="B103" s="21" t="s">
        <v>481</v>
      </c>
      <c r="C103" s="185">
        <v>50000</v>
      </c>
      <c r="D103" s="176"/>
      <c r="E103" s="22">
        <v>2200000</v>
      </c>
      <c r="F103" s="185">
        <v>2000000</v>
      </c>
      <c r="G103" s="177"/>
      <c r="H103" s="176"/>
      <c r="I103" s="185">
        <v>2050000</v>
      </c>
      <c r="J103" s="176"/>
    </row>
    <row r="104" spans="1:10" ht="11.45" customHeight="1" x14ac:dyDescent="0.2">
      <c r="A104" s="21" t="s">
        <v>482</v>
      </c>
      <c r="B104" s="21" t="s">
        <v>483</v>
      </c>
      <c r="C104" s="185">
        <v>50000</v>
      </c>
      <c r="D104" s="176"/>
      <c r="E104" s="22">
        <v>300000</v>
      </c>
      <c r="F104" s="185">
        <v>300000</v>
      </c>
      <c r="G104" s="177"/>
      <c r="H104" s="176"/>
      <c r="I104" s="185">
        <v>350000</v>
      </c>
      <c r="J104" s="176"/>
    </row>
    <row r="105" spans="1:10" ht="11.45" customHeight="1" x14ac:dyDescent="0.2">
      <c r="A105" s="186" t="s">
        <v>484</v>
      </c>
      <c r="B105" s="176"/>
      <c r="C105" s="187">
        <v>120000</v>
      </c>
      <c r="D105" s="176"/>
      <c r="E105" s="23">
        <v>3130000</v>
      </c>
      <c r="F105" s="187">
        <v>2930000</v>
      </c>
      <c r="G105" s="177"/>
      <c r="H105" s="176"/>
      <c r="I105" s="187">
        <v>3050000</v>
      </c>
      <c r="J105" s="176"/>
    </row>
    <row r="106" spans="1:10" ht="17.100000000000001" customHeight="1" x14ac:dyDescent="0.2">
      <c r="A106" s="20" t="s">
        <v>485</v>
      </c>
      <c r="B106" s="189" t="s">
        <v>641</v>
      </c>
      <c r="C106" s="177"/>
      <c r="D106" s="177"/>
      <c r="E106" s="177"/>
      <c r="F106" s="177"/>
      <c r="G106" s="177"/>
      <c r="H106" s="177"/>
      <c r="I106" s="177"/>
      <c r="J106" s="176"/>
    </row>
    <row r="107" spans="1:10" ht="11.45" customHeight="1" x14ac:dyDescent="0.2">
      <c r="A107" s="21" t="s">
        <v>486</v>
      </c>
      <c r="B107" s="21" t="s">
        <v>487</v>
      </c>
      <c r="C107" s="185">
        <v>0</v>
      </c>
      <c r="D107" s="176"/>
      <c r="E107" s="22">
        <v>50000</v>
      </c>
      <c r="F107" s="185">
        <v>50000</v>
      </c>
      <c r="G107" s="177"/>
      <c r="H107" s="176"/>
      <c r="I107" s="185">
        <v>50000</v>
      </c>
      <c r="J107" s="176"/>
    </row>
    <row r="108" spans="1:10" ht="11.45" customHeight="1" x14ac:dyDescent="0.2">
      <c r="A108" s="21" t="s">
        <v>488</v>
      </c>
      <c r="B108" s="21" t="s">
        <v>489</v>
      </c>
      <c r="C108" s="185">
        <v>3400000</v>
      </c>
      <c r="D108" s="176"/>
      <c r="E108" s="22">
        <v>420000</v>
      </c>
      <c r="F108" s="185">
        <v>420000</v>
      </c>
      <c r="G108" s="177"/>
      <c r="H108" s="176"/>
      <c r="I108" s="185">
        <v>3820000</v>
      </c>
      <c r="J108" s="176"/>
    </row>
    <row r="109" spans="1:10" ht="11.25" customHeight="1" x14ac:dyDescent="0.2">
      <c r="A109" s="186" t="s">
        <v>490</v>
      </c>
      <c r="B109" s="176"/>
      <c r="C109" s="187">
        <v>3400000</v>
      </c>
      <c r="D109" s="176"/>
      <c r="E109" s="23">
        <v>470000</v>
      </c>
      <c r="F109" s="187">
        <v>470000</v>
      </c>
      <c r="G109" s="177"/>
      <c r="H109" s="176"/>
      <c r="I109" s="187">
        <v>3870000</v>
      </c>
      <c r="J109" s="176"/>
    </row>
    <row r="110" spans="1:10" ht="17.100000000000001" customHeight="1" x14ac:dyDescent="0.2">
      <c r="A110" s="20" t="s">
        <v>491</v>
      </c>
      <c r="B110" s="180" t="s">
        <v>132</v>
      </c>
      <c r="C110" s="177"/>
      <c r="D110" s="177"/>
      <c r="E110" s="177"/>
      <c r="F110" s="177"/>
      <c r="G110" s="177"/>
      <c r="H110" s="177"/>
      <c r="I110" s="177"/>
      <c r="J110" s="176"/>
    </row>
    <row r="111" spans="1:10" ht="11.45" customHeight="1" x14ac:dyDescent="0.2">
      <c r="A111" s="21" t="s">
        <v>492</v>
      </c>
      <c r="B111" s="21" t="s">
        <v>493</v>
      </c>
      <c r="C111" s="185">
        <v>0</v>
      </c>
      <c r="D111" s="176"/>
      <c r="E111" s="22">
        <v>0</v>
      </c>
      <c r="F111" s="185">
        <v>0</v>
      </c>
      <c r="G111" s="177"/>
      <c r="H111" s="176"/>
      <c r="I111" s="185">
        <v>0</v>
      </c>
      <c r="J111" s="176"/>
    </row>
    <row r="112" spans="1:10" ht="11.45" customHeight="1" x14ac:dyDescent="0.2">
      <c r="A112" s="21" t="s">
        <v>494</v>
      </c>
      <c r="B112" s="21" t="s">
        <v>495</v>
      </c>
      <c r="C112" s="185">
        <v>0</v>
      </c>
      <c r="D112" s="176"/>
      <c r="E112" s="22">
        <v>0</v>
      </c>
      <c r="F112" s="185">
        <v>0</v>
      </c>
      <c r="G112" s="177"/>
      <c r="H112" s="176"/>
      <c r="I112" s="185">
        <v>0</v>
      </c>
      <c r="J112" s="176"/>
    </row>
    <row r="113" spans="1:10" ht="11.45" customHeight="1" x14ac:dyDescent="0.2">
      <c r="A113" s="21" t="s">
        <v>496</v>
      </c>
      <c r="B113" s="21" t="s">
        <v>497</v>
      </c>
      <c r="C113" s="185">
        <v>0</v>
      </c>
      <c r="D113" s="176"/>
      <c r="E113" s="22">
        <v>0</v>
      </c>
      <c r="F113" s="185">
        <v>0</v>
      </c>
      <c r="G113" s="177"/>
      <c r="H113" s="176"/>
      <c r="I113" s="185">
        <v>0</v>
      </c>
      <c r="J113" s="176"/>
    </row>
    <row r="114" spans="1:10" ht="11.45" customHeight="1" x14ac:dyDescent="0.2">
      <c r="A114" s="186" t="s">
        <v>498</v>
      </c>
      <c r="B114" s="176"/>
      <c r="C114" s="187">
        <v>0</v>
      </c>
      <c r="D114" s="176"/>
      <c r="E114" s="23">
        <v>0</v>
      </c>
      <c r="F114" s="187">
        <v>0</v>
      </c>
      <c r="G114" s="177"/>
      <c r="H114" s="176"/>
      <c r="I114" s="187">
        <v>0</v>
      </c>
      <c r="J114" s="176"/>
    </row>
    <row r="115" spans="1:10" ht="17.100000000000001" customHeight="1" x14ac:dyDescent="0.2">
      <c r="A115" s="20" t="s">
        <v>499</v>
      </c>
      <c r="B115" s="180" t="s">
        <v>134</v>
      </c>
      <c r="C115" s="177"/>
      <c r="D115" s="177"/>
      <c r="E115" s="177"/>
      <c r="F115" s="177"/>
      <c r="G115" s="177"/>
      <c r="H115" s="177"/>
      <c r="I115" s="177"/>
      <c r="J115" s="176"/>
    </row>
    <row r="116" spans="1:10" ht="11.25" customHeight="1" x14ac:dyDescent="0.2">
      <c r="A116" s="21" t="s">
        <v>500</v>
      </c>
      <c r="B116" s="21" t="s">
        <v>501</v>
      </c>
      <c r="C116" s="185">
        <v>0</v>
      </c>
      <c r="D116" s="176"/>
      <c r="E116" s="22">
        <v>0</v>
      </c>
      <c r="F116" s="185">
        <v>0</v>
      </c>
      <c r="G116" s="177"/>
      <c r="H116" s="176"/>
      <c r="I116" s="185">
        <v>0</v>
      </c>
      <c r="J116" s="176"/>
    </row>
    <row r="117" spans="1:10" ht="11.45" customHeight="1" x14ac:dyDescent="0.2">
      <c r="A117" s="21" t="s">
        <v>502</v>
      </c>
      <c r="B117" s="21" t="s">
        <v>503</v>
      </c>
      <c r="C117" s="185">
        <v>0</v>
      </c>
      <c r="D117" s="176"/>
      <c r="E117" s="22">
        <v>0</v>
      </c>
      <c r="F117" s="185">
        <v>0</v>
      </c>
      <c r="G117" s="177"/>
      <c r="H117" s="176"/>
      <c r="I117" s="185">
        <v>0</v>
      </c>
      <c r="J117" s="176"/>
    </row>
    <row r="118" spans="1:10" ht="11.45" customHeight="1" x14ac:dyDescent="0.2">
      <c r="A118" s="21" t="s">
        <v>504</v>
      </c>
      <c r="B118" s="21" t="s">
        <v>505</v>
      </c>
      <c r="C118" s="185">
        <v>10000</v>
      </c>
      <c r="D118" s="176"/>
      <c r="E118" s="22">
        <v>129000</v>
      </c>
      <c r="F118" s="185">
        <v>129000</v>
      </c>
      <c r="G118" s="177"/>
      <c r="H118" s="176"/>
      <c r="I118" s="185">
        <v>139000</v>
      </c>
      <c r="J118" s="176"/>
    </row>
    <row r="119" spans="1:10" ht="11.45" customHeight="1" x14ac:dyDescent="0.2">
      <c r="A119" s="186" t="s">
        <v>506</v>
      </c>
      <c r="B119" s="176"/>
      <c r="C119" s="187">
        <v>10000</v>
      </c>
      <c r="D119" s="176"/>
      <c r="E119" s="23">
        <v>129000</v>
      </c>
      <c r="F119" s="187">
        <v>129000</v>
      </c>
      <c r="G119" s="177"/>
      <c r="H119" s="176"/>
      <c r="I119" s="187">
        <v>139000</v>
      </c>
      <c r="J119" s="176"/>
    </row>
    <row r="120" spans="1:10" ht="17.100000000000001" customHeight="1" x14ac:dyDescent="0.2">
      <c r="A120" s="19" t="s">
        <v>508</v>
      </c>
      <c r="B120" s="179" t="s">
        <v>137</v>
      </c>
      <c r="C120" s="177"/>
      <c r="D120" s="177"/>
      <c r="E120" s="177"/>
      <c r="F120" s="177"/>
      <c r="G120" s="177"/>
      <c r="H120" s="177"/>
      <c r="I120" s="177"/>
      <c r="J120" s="176"/>
    </row>
    <row r="121" spans="1:10" ht="17.100000000000001" customHeight="1" x14ac:dyDescent="0.2">
      <c r="A121" s="20" t="s">
        <v>509</v>
      </c>
      <c r="B121" s="180" t="s">
        <v>139</v>
      </c>
      <c r="C121" s="177"/>
      <c r="D121" s="177"/>
      <c r="E121" s="177"/>
      <c r="F121" s="177"/>
      <c r="G121" s="177"/>
      <c r="H121" s="177"/>
      <c r="I121" s="177"/>
      <c r="J121" s="176"/>
    </row>
    <row r="122" spans="1:10" ht="11.45" customHeight="1" x14ac:dyDescent="0.2">
      <c r="A122" s="21" t="s">
        <v>510</v>
      </c>
      <c r="B122" s="21" t="s">
        <v>511</v>
      </c>
      <c r="C122" s="185">
        <v>0</v>
      </c>
      <c r="D122" s="176"/>
      <c r="E122" s="22">
        <v>0</v>
      </c>
      <c r="F122" s="185">
        <v>0</v>
      </c>
      <c r="G122" s="177"/>
      <c r="H122" s="176"/>
      <c r="I122" s="185">
        <v>0</v>
      </c>
      <c r="J122" s="176"/>
    </row>
    <row r="123" spans="1:10" ht="11.25" customHeight="1" x14ac:dyDescent="0.2">
      <c r="A123" s="21" t="s">
        <v>512</v>
      </c>
      <c r="B123" s="21" t="s">
        <v>513</v>
      </c>
      <c r="C123" s="185">
        <v>0</v>
      </c>
      <c r="D123" s="176"/>
      <c r="E123" s="22">
        <v>0</v>
      </c>
      <c r="F123" s="185">
        <v>0</v>
      </c>
      <c r="G123" s="177"/>
      <c r="H123" s="176"/>
      <c r="I123" s="185">
        <v>0</v>
      </c>
      <c r="J123" s="176"/>
    </row>
    <row r="124" spans="1:10" ht="11.45" customHeight="1" x14ac:dyDescent="0.2">
      <c r="A124" s="186" t="s">
        <v>514</v>
      </c>
      <c r="B124" s="176"/>
      <c r="C124" s="187">
        <v>0</v>
      </c>
      <c r="D124" s="176"/>
      <c r="E124" s="23">
        <v>0</v>
      </c>
      <c r="F124" s="187">
        <v>0</v>
      </c>
      <c r="G124" s="177"/>
      <c r="H124" s="176"/>
      <c r="I124" s="187">
        <v>0</v>
      </c>
      <c r="J124" s="176"/>
    </row>
    <row r="125" spans="1:10" ht="17.100000000000001" customHeight="1" x14ac:dyDescent="0.2">
      <c r="A125" s="20" t="s">
        <v>515</v>
      </c>
      <c r="B125" s="180" t="s">
        <v>141</v>
      </c>
      <c r="C125" s="177"/>
      <c r="D125" s="177"/>
      <c r="E125" s="177"/>
      <c r="F125" s="177"/>
      <c r="G125" s="177"/>
      <c r="H125" s="177"/>
      <c r="I125" s="177"/>
      <c r="J125" s="176"/>
    </row>
    <row r="126" spans="1:10" ht="11.45" customHeight="1" x14ac:dyDescent="0.2">
      <c r="A126" s="21" t="s">
        <v>516</v>
      </c>
      <c r="B126" s="21" t="s">
        <v>517</v>
      </c>
      <c r="C126" s="185">
        <v>0</v>
      </c>
      <c r="D126" s="176"/>
      <c r="E126" s="22">
        <v>0</v>
      </c>
      <c r="F126" s="185">
        <v>0</v>
      </c>
      <c r="G126" s="177"/>
      <c r="H126" s="176"/>
      <c r="I126" s="185">
        <v>0</v>
      </c>
      <c r="J126" s="176"/>
    </row>
    <row r="127" spans="1:10" ht="11.45" customHeight="1" x14ac:dyDescent="0.2">
      <c r="A127" s="186" t="s">
        <v>518</v>
      </c>
      <c r="B127" s="176"/>
      <c r="C127" s="187">
        <v>0</v>
      </c>
      <c r="D127" s="176"/>
      <c r="E127" s="23">
        <v>0</v>
      </c>
      <c r="F127" s="187">
        <v>0</v>
      </c>
      <c r="G127" s="177"/>
      <c r="H127" s="176"/>
      <c r="I127" s="187">
        <v>0</v>
      </c>
      <c r="J127" s="176"/>
    </row>
    <row r="128" spans="1:10" ht="17.100000000000001" customHeight="1" x14ac:dyDescent="0.2">
      <c r="A128" s="20" t="s">
        <v>519</v>
      </c>
      <c r="B128" s="180" t="s">
        <v>143</v>
      </c>
      <c r="C128" s="177"/>
      <c r="D128" s="177"/>
      <c r="E128" s="177"/>
      <c r="F128" s="177"/>
      <c r="G128" s="177"/>
      <c r="H128" s="177"/>
      <c r="I128" s="177"/>
      <c r="J128" s="176"/>
    </row>
    <row r="129" spans="1:10" ht="11.45" customHeight="1" x14ac:dyDescent="0.2">
      <c r="A129" s="21" t="s">
        <v>520</v>
      </c>
      <c r="B129" s="21" t="s">
        <v>521</v>
      </c>
      <c r="C129" s="185">
        <v>0</v>
      </c>
      <c r="D129" s="176"/>
      <c r="E129" s="22">
        <v>0</v>
      </c>
      <c r="F129" s="185">
        <v>0</v>
      </c>
      <c r="G129" s="177"/>
      <c r="H129" s="176"/>
      <c r="I129" s="185">
        <v>0</v>
      </c>
      <c r="J129" s="176"/>
    </row>
    <row r="130" spans="1:10" ht="11.45" customHeight="1" x14ac:dyDescent="0.2">
      <c r="A130" s="186" t="s">
        <v>522</v>
      </c>
      <c r="B130" s="176"/>
      <c r="C130" s="187">
        <v>0</v>
      </c>
      <c r="D130" s="176"/>
      <c r="E130" s="23">
        <v>0</v>
      </c>
      <c r="F130" s="187">
        <v>0</v>
      </c>
      <c r="G130" s="177"/>
      <c r="H130" s="176"/>
      <c r="I130" s="187">
        <v>0</v>
      </c>
      <c r="J130" s="176"/>
    </row>
    <row r="131" spans="1:10" ht="17.100000000000001" customHeight="1" x14ac:dyDescent="0.2">
      <c r="A131" s="20" t="s">
        <v>523</v>
      </c>
      <c r="B131" s="180" t="s">
        <v>145</v>
      </c>
      <c r="C131" s="177"/>
      <c r="D131" s="177"/>
      <c r="E131" s="177"/>
      <c r="F131" s="177"/>
      <c r="G131" s="177"/>
      <c r="H131" s="177"/>
      <c r="I131" s="177"/>
      <c r="J131" s="176"/>
    </row>
    <row r="132" spans="1:10" ht="11.45" customHeight="1" x14ac:dyDescent="0.2">
      <c r="A132" s="21" t="s">
        <v>524</v>
      </c>
      <c r="B132" s="21" t="s">
        <v>525</v>
      </c>
      <c r="C132" s="185">
        <v>0</v>
      </c>
      <c r="D132" s="176"/>
      <c r="E132" s="22">
        <v>0</v>
      </c>
      <c r="F132" s="185">
        <v>0</v>
      </c>
      <c r="G132" s="177"/>
      <c r="H132" s="176"/>
      <c r="I132" s="185">
        <v>0</v>
      </c>
      <c r="J132" s="176"/>
    </row>
    <row r="133" spans="1:10" ht="11.25" customHeight="1" x14ac:dyDescent="0.2">
      <c r="A133" s="186" t="s">
        <v>526</v>
      </c>
      <c r="B133" s="176"/>
      <c r="C133" s="187">
        <v>0</v>
      </c>
      <c r="D133" s="176"/>
      <c r="E133" s="23">
        <v>0</v>
      </c>
      <c r="F133" s="187">
        <v>0</v>
      </c>
      <c r="G133" s="177"/>
      <c r="H133" s="176"/>
      <c r="I133" s="187">
        <v>0</v>
      </c>
      <c r="J133" s="176"/>
    </row>
    <row r="134" spans="1:10" ht="17.100000000000001" customHeight="1" x14ac:dyDescent="0.2">
      <c r="A134" s="20" t="s">
        <v>527</v>
      </c>
      <c r="B134" s="180" t="s">
        <v>147</v>
      </c>
      <c r="C134" s="177"/>
      <c r="D134" s="177"/>
      <c r="E134" s="177"/>
      <c r="F134" s="177"/>
      <c r="G134" s="177"/>
      <c r="H134" s="177"/>
      <c r="I134" s="177"/>
      <c r="J134" s="176"/>
    </row>
    <row r="135" spans="1:10" ht="11.45" customHeight="1" x14ac:dyDescent="0.2">
      <c r="A135" s="21" t="s">
        <v>528</v>
      </c>
      <c r="B135" s="21" t="s">
        <v>529</v>
      </c>
      <c r="C135" s="185">
        <v>0</v>
      </c>
      <c r="D135" s="176"/>
      <c r="E135" s="22">
        <v>0</v>
      </c>
      <c r="F135" s="185">
        <v>0</v>
      </c>
      <c r="G135" s="177"/>
      <c r="H135" s="176"/>
      <c r="I135" s="185">
        <v>0</v>
      </c>
      <c r="J135" s="176"/>
    </row>
    <row r="136" spans="1:10" ht="11.45" customHeight="1" x14ac:dyDescent="0.2">
      <c r="A136" s="186" t="s">
        <v>530</v>
      </c>
      <c r="B136" s="176"/>
      <c r="C136" s="187">
        <v>0</v>
      </c>
      <c r="D136" s="176"/>
      <c r="E136" s="23">
        <v>0</v>
      </c>
      <c r="F136" s="187">
        <v>0</v>
      </c>
      <c r="G136" s="177"/>
      <c r="H136" s="176"/>
      <c r="I136" s="187">
        <v>0</v>
      </c>
      <c r="J136" s="176"/>
    </row>
    <row r="137" spans="1:10" ht="11.45" customHeight="1" x14ac:dyDescent="0.2">
      <c r="A137" s="188" t="s">
        <v>640</v>
      </c>
      <c r="B137" s="176"/>
      <c r="C137" s="187">
        <v>35550000</v>
      </c>
      <c r="D137" s="176"/>
      <c r="E137" s="23">
        <v>97959000</v>
      </c>
      <c r="F137" s="187">
        <v>83759000</v>
      </c>
      <c r="G137" s="177"/>
      <c r="H137" s="176"/>
      <c r="I137" s="187">
        <v>80209000</v>
      </c>
      <c r="J137" s="176"/>
    </row>
    <row r="138" spans="1:10" ht="17.100000000000001" customHeight="1" x14ac:dyDescent="0.2">
      <c r="A138" s="18" t="s">
        <v>150</v>
      </c>
      <c r="B138" s="178" t="s">
        <v>151</v>
      </c>
      <c r="C138" s="177"/>
      <c r="D138" s="177"/>
      <c r="E138" s="177"/>
      <c r="F138" s="177"/>
      <c r="G138" s="177"/>
      <c r="H138" s="177"/>
      <c r="I138" s="177"/>
      <c r="J138" s="176"/>
    </row>
    <row r="139" spans="1:10" ht="17.100000000000001" customHeight="1" x14ac:dyDescent="0.2">
      <c r="A139" s="19" t="s">
        <v>533</v>
      </c>
      <c r="B139" s="179" t="s">
        <v>153</v>
      </c>
      <c r="C139" s="177"/>
      <c r="D139" s="177"/>
      <c r="E139" s="177"/>
      <c r="F139" s="177"/>
      <c r="G139" s="177"/>
      <c r="H139" s="177"/>
      <c r="I139" s="177"/>
      <c r="J139" s="176"/>
    </row>
    <row r="140" spans="1:10" ht="17.100000000000001" customHeight="1" x14ac:dyDescent="0.2">
      <c r="A140" s="20" t="s">
        <v>534</v>
      </c>
      <c r="B140" s="180" t="s">
        <v>155</v>
      </c>
      <c r="C140" s="177"/>
      <c r="D140" s="177"/>
      <c r="E140" s="177"/>
      <c r="F140" s="177"/>
      <c r="G140" s="177"/>
      <c r="H140" s="177"/>
      <c r="I140" s="177"/>
      <c r="J140" s="176"/>
    </row>
    <row r="141" spans="1:10" ht="11.45" customHeight="1" x14ac:dyDescent="0.2">
      <c r="A141" s="21" t="s">
        <v>535</v>
      </c>
      <c r="B141" s="21" t="s">
        <v>297</v>
      </c>
      <c r="C141" s="185">
        <v>0</v>
      </c>
      <c r="D141" s="176"/>
      <c r="E141" s="22">
        <v>1600000</v>
      </c>
      <c r="F141" s="185">
        <v>1700000</v>
      </c>
      <c r="G141" s="177"/>
      <c r="H141" s="176"/>
      <c r="I141" s="185">
        <v>1700000</v>
      </c>
      <c r="J141" s="176"/>
    </row>
    <row r="142" spans="1:10" ht="11.45" customHeight="1" x14ac:dyDescent="0.2">
      <c r="A142" s="21" t="s">
        <v>536</v>
      </c>
      <c r="B142" s="21" t="s">
        <v>299</v>
      </c>
      <c r="C142" s="185">
        <v>0</v>
      </c>
      <c r="D142" s="176"/>
      <c r="E142" s="22">
        <v>400000</v>
      </c>
      <c r="F142" s="185">
        <v>450000</v>
      </c>
      <c r="G142" s="177"/>
      <c r="H142" s="176"/>
      <c r="I142" s="185">
        <v>450000</v>
      </c>
      <c r="J142" s="176"/>
    </row>
    <row r="143" spans="1:10" ht="11.25" customHeight="1" x14ac:dyDescent="0.2">
      <c r="A143" s="21" t="s">
        <v>537</v>
      </c>
      <c r="B143" s="21" t="s">
        <v>301</v>
      </c>
      <c r="C143" s="185">
        <v>0</v>
      </c>
      <c r="D143" s="176"/>
      <c r="E143" s="22">
        <v>5000</v>
      </c>
      <c r="F143" s="185">
        <v>5000</v>
      </c>
      <c r="G143" s="177"/>
      <c r="H143" s="176"/>
      <c r="I143" s="185">
        <v>5000</v>
      </c>
      <c r="J143" s="176"/>
    </row>
    <row r="144" spans="1:10" ht="11.45" customHeight="1" x14ac:dyDescent="0.2">
      <c r="A144" s="21" t="s">
        <v>538</v>
      </c>
      <c r="B144" s="21" t="s">
        <v>539</v>
      </c>
      <c r="C144" s="185">
        <v>0</v>
      </c>
      <c r="D144" s="176"/>
      <c r="E144" s="22">
        <v>0</v>
      </c>
      <c r="F144" s="185">
        <v>0</v>
      </c>
      <c r="G144" s="177"/>
      <c r="H144" s="176"/>
      <c r="I144" s="185">
        <v>0</v>
      </c>
      <c r="J144" s="176"/>
    </row>
    <row r="145" spans="1:10" ht="11.45" customHeight="1" x14ac:dyDescent="0.2">
      <c r="A145" s="21" t="s">
        <v>540</v>
      </c>
      <c r="B145" s="21" t="s">
        <v>541</v>
      </c>
      <c r="C145" s="185">
        <v>0</v>
      </c>
      <c r="D145" s="176"/>
      <c r="E145" s="22">
        <v>0</v>
      </c>
      <c r="F145" s="185">
        <v>0</v>
      </c>
      <c r="G145" s="177"/>
      <c r="H145" s="176"/>
      <c r="I145" s="185">
        <v>0</v>
      </c>
      <c r="J145" s="176"/>
    </row>
    <row r="146" spans="1:10" ht="11.45" customHeight="1" x14ac:dyDescent="0.2">
      <c r="A146" s="21" t="s">
        <v>542</v>
      </c>
      <c r="B146" s="21" t="s">
        <v>543</v>
      </c>
      <c r="C146" s="185">
        <v>2000</v>
      </c>
      <c r="D146" s="176"/>
      <c r="E146" s="22">
        <v>620000</v>
      </c>
      <c r="F146" s="185">
        <v>1800000</v>
      </c>
      <c r="G146" s="177"/>
      <c r="H146" s="176"/>
      <c r="I146" s="185">
        <v>1802000</v>
      </c>
      <c r="J146" s="176"/>
    </row>
    <row r="147" spans="1:10" ht="11.25" customHeight="1" x14ac:dyDescent="0.2">
      <c r="A147" s="21" t="s">
        <v>544</v>
      </c>
      <c r="B147" s="21" t="s">
        <v>309</v>
      </c>
      <c r="C147" s="185">
        <v>0</v>
      </c>
      <c r="D147" s="176"/>
      <c r="E147" s="22">
        <v>30000</v>
      </c>
      <c r="F147" s="185">
        <v>30000</v>
      </c>
      <c r="G147" s="177"/>
      <c r="H147" s="176"/>
      <c r="I147" s="185">
        <v>30000</v>
      </c>
      <c r="J147" s="176"/>
    </row>
    <row r="148" spans="1:10" ht="11.45" customHeight="1" x14ac:dyDescent="0.2">
      <c r="A148" s="21" t="s">
        <v>545</v>
      </c>
      <c r="B148" s="21" t="s">
        <v>546</v>
      </c>
      <c r="C148" s="185">
        <v>0</v>
      </c>
      <c r="D148" s="176"/>
      <c r="E148" s="22">
        <v>22500</v>
      </c>
      <c r="F148" s="185">
        <v>22500</v>
      </c>
      <c r="G148" s="177"/>
      <c r="H148" s="176"/>
      <c r="I148" s="185">
        <v>22500</v>
      </c>
      <c r="J148" s="176"/>
    </row>
    <row r="149" spans="1:10" ht="11.45" customHeight="1" x14ac:dyDescent="0.2">
      <c r="A149" s="21" t="s">
        <v>547</v>
      </c>
      <c r="B149" s="21" t="s">
        <v>313</v>
      </c>
      <c r="C149" s="185">
        <v>50000</v>
      </c>
      <c r="D149" s="176"/>
      <c r="E149" s="22">
        <v>820000</v>
      </c>
      <c r="F149" s="185">
        <v>1000000</v>
      </c>
      <c r="G149" s="177"/>
      <c r="H149" s="176"/>
      <c r="I149" s="185">
        <v>1050000</v>
      </c>
      <c r="J149" s="176"/>
    </row>
    <row r="150" spans="1:10" ht="11.45" customHeight="1" x14ac:dyDescent="0.2">
      <c r="A150" s="186" t="s">
        <v>548</v>
      </c>
      <c r="B150" s="176"/>
      <c r="C150" s="187">
        <v>52000</v>
      </c>
      <c r="D150" s="176"/>
      <c r="E150" s="23">
        <f>SUM(E141:E149)</f>
        <v>3497500</v>
      </c>
      <c r="F150" s="187">
        <v>5007500</v>
      </c>
      <c r="G150" s="177"/>
      <c r="H150" s="176"/>
      <c r="I150" s="187">
        <v>5059500</v>
      </c>
      <c r="J150" s="176"/>
    </row>
    <row r="151" spans="1:10" ht="11.25" customHeight="1" x14ac:dyDescent="0.2">
      <c r="A151" s="186" t="s">
        <v>549</v>
      </c>
      <c r="B151" s="176"/>
      <c r="C151" s="187">
        <v>52000</v>
      </c>
      <c r="D151" s="176"/>
      <c r="E151" s="23">
        <f>E150</f>
        <v>3497500</v>
      </c>
      <c r="F151" s="187">
        <v>5007500</v>
      </c>
      <c r="G151" s="177"/>
      <c r="H151" s="176"/>
      <c r="I151" s="187">
        <v>5059500</v>
      </c>
      <c r="J151" s="176"/>
    </row>
    <row r="152" spans="1:10" ht="11.45" customHeight="1" x14ac:dyDescent="0.2">
      <c r="A152" s="188" t="s">
        <v>642</v>
      </c>
      <c r="B152" s="176"/>
      <c r="C152" s="187">
        <v>52000</v>
      </c>
      <c r="D152" s="176"/>
      <c r="E152" s="23">
        <f>E151</f>
        <v>3497500</v>
      </c>
      <c r="F152" s="187">
        <v>5007500</v>
      </c>
      <c r="G152" s="177"/>
      <c r="H152" s="176"/>
      <c r="I152" s="187">
        <v>5059500</v>
      </c>
      <c r="J152" s="176"/>
    </row>
    <row r="153" spans="1:10" ht="11.45" customHeight="1" x14ac:dyDescent="0.2">
      <c r="A153" s="186" t="s">
        <v>158</v>
      </c>
      <c r="B153" s="176"/>
      <c r="C153" s="187">
        <v>36606829</v>
      </c>
      <c r="D153" s="176"/>
      <c r="E153" s="23">
        <f>E152+E137+E90</f>
        <v>116307732</v>
      </c>
      <c r="F153" s="187">
        <v>104273259</v>
      </c>
      <c r="G153" s="177"/>
      <c r="H153" s="176"/>
      <c r="I153" s="187">
        <v>101780088</v>
      </c>
      <c r="J153" s="176"/>
    </row>
    <row r="154" spans="1:10" ht="12.75" hidden="1" customHeight="1" x14ac:dyDescent="0.2"/>
    <row r="155" spans="1:10" ht="22.5" customHeight="1" x14ac:dyDescent="0.2"/>
  </sheetData>
  <mergeCells count="405">
    <mergeCell ref="A153:B153"/>
    <mergeCell ref="C153:D153"/>
    <mergeCell ref="F153:H153"/>
    <mergeCell ref="I153:J153"/>
    <mergeCell ref="A151:B151"/>
    <mergeCell ref="C151:D151"/>
    <mergeCell ref="F151:H151"/>
    <mergeCell ref="I151:J151"/>
    <mergeCell ref="A152:B152"/>
    <mergeCell ref="C152:D152"/>
    <mergeCell ref="F152:H152"/>
    <mergeCell ref="I152:J152"/>
    <mergeCell ref="C149:D149"/>
    <mergeCell ref="F149:H149"/>
    <mergeCell ref="I149:J149"/>
    <mergeCell ref="A150:B150"/>
    <mergeCell ref="C150:D150"/>
    <mergeCell ref="F150:H150"/>
    <mergeCell ref="I150:J150"/>
    <mergeCell ref="C147:D147"/>
    <mergeCell ref="F147:H147"/>
    <mergeCell ref="I147:J147"/>
    <mergeCell ref="C148:D148"/>
    <mergeCell ref="F148:H148"/>
    <mergeCell ref="I148:J148"/>
    <mergeCell ref="C145:D145"/>
    <mergeCell ref="F145:H145"/>
    <mergeCell ref="I145:J145"/>
    <mergeCell ref="C146:D146"/>
    <mergeCell ref="F146:H146"/>
    <mergeCell ref="I146:J146"/>
    <mergeCell ref="C143:D143"/>
    <mergeCell ref="F143:H143"/>
    <mergeCell ref="I143:J143"/>
    <mergeCell ref="C144:D144"/>
    <mergeCell ref="F144:H144"/>
    <mergeCell ref="I144:J144"/>
    <mergeCell ref="B140:J140"/>
    <mergeCell ref="C141:D141"/>
    <mergeCell ref="F141:H141"/>
    <mergeCell ref="I141:J141"/>
    <mergeCell ref="C142:D142"/>
    <mergeCell ref="F142:H142"/>
    <mergeCell ref="I142:J142"/>
    <mergeCell ref="A137:B137"/>
    <mergeCell ref="C137:D137"/>
    <mergeCell ref="F137:H137"/>
    <mergeCell ref="I137:J137"/>
    <mergeCell ref="B138:J138"/>
    <mergeCell ref="B139:J139"/>
    <mergeCell ref="A136:B136"/>
    <mergeCell ref="C136:D136"/>
    <mergeCell ref="F136:H136"/>
    <mergeCell ref="I136:J136"/>
    <mergeCell ref="A133:B133"/>
    <mergeCell ref="C133:D133"/>
    <mergeCell ref="F133:H133"/>
    <mergeCell ref="I133:J133"/>
    <mergeCell ref="B134:J134"/>
    <mergeCell ref="C135:D135"/>
    <mergeCell ref="F135:H135"/>
    <mergeCell ref="I135:J135"/>
    <mergeCell ref="A130:B130"/>
    <mergeCell ref="C130:D130"/>
    <mergeCell ref="F130:H130"/>
    <mergeCell ref="I130:J130"/>
    <mergeCell ref="B131:J131"/>
    <mergeCell ref="C132:D132"/>
    <mergeCell ref="F132:H132"/>
    <mergeCell ref="I132:J132"/>
    <mergeCell ref="A127:B127"/>
    <mergeCell ref="C127:D127"/>
    <mergeCell ref="F127:H127"/>
    <mergeCell ref="I127:J127"/>
    <mergeCell ref="B128:J128"/>
    <mergeCell ref="C129:D129"/>
    <mergeCell ref="F129:H129"/>
    <mergeCell ref="I129:J129"/>
    <mergeCell ref="A124:B124"/>
    <mergeCell ref="C124:D124"/>
    <mergeCell ref="F124:H124"/>
    <mergeCell ref="I124:J124"/>
    <mergeCell ref="B125:J125"/>
    <mergeCell ref="C126:D126"/>
    <mergeCell ref="F126:H126"/>
    <mergeCell ref="I126:J126"/>
    <mergeCell ref="B120:J120"/>
    <mergeCell ref="B121:J121"/>
    <mergeCell ref="C122:D122"/>
    <mergeCell ref="F122:H122"/>
    <mergeCell ref="I122:J122"/>
    <mergeCell ref="C123:D123"/>
    <mergeCell ref="F123:H123"/>
    <mergeCell ref="I123:J123"/>
    <mergeCell ref="A119:B119"/>
    <mergeCell ref="C119:D119"/>
    <mergeCell ref="F119:H119"/>
    <mergeCell ref="I119:J119"/>
    <mergeCell ref="C117:D117"/>
    <mergeCell ref="F117:H117"/>
    <mergeCell ref="I117:J117"/>
    <mergeCell ref="C118:D118"/>
    <mergeCell ref="F118:H118"/>
    <mergeCell ref="I118:J118"/>
    <mergeCell ref="A114:B114"/>
    <mergeCell ref="C114:D114"/>
    <mergeCell ref="F114:H114"/>
    <mergeCell ref="I114:J114"/>
    <mergeCell ref="B115:J115"/>
    <mergeCell ref="C116:D116"/>
    <mergeCell ref="F116:H116"/>
    <mergeCell ref="I116:J116"/>
    <mergeCell ref="C112:D112"/>
    <mergeCell ref="F112:H112"/>
    <mergeCell ref="I112:J112"/>
    <mergeCell ref="C113:D113"/>
    <mergeCell ref="F113:H113"/>
    <mergeCell ref="I113:J113"/>
    <mergeCell ref="A109:B109"/>
    <mergeCell ref="C109:D109"/>
    <mergeCell ref="F109:H109"/>
    <mergeCell ref="I109:J109"/>
    <mergeCell ref="B110:J110"/>
    <mergeCell ref="C111:D111"/>
    <mergeCell ref="F111:H111"/>
    <mergeCell ref="I111:J111"/>
    <mergeCell ref="B106:J106"/>
    <mergeCell ref="C107:D107"/>
    <mergeCell ref="F107:H107"/>
    <mergeCell ref="I107:J107"/>
    <mergeCell ref="C108:D108"/>
    <mergeCell ref="F108:H108"/>
    <mergeCell ref="I108:J108"/>
    <mergeCell ref="C104:D104"/>
    <mergeCell ref="F104:H104"/>
    <mergeCell ref="I104:J104"/>
    <mergeCell ref="A105:B105"/>
    <mergeCell ref="C105:D105"/>
    <mergeCell ref="F105:H105"/>
    <mergeCell ref="I105:J105"/>
    <mergeCell ref="C102:D102"/>
    <mergeCell ref="F102:H102"/>
    <mergeCell ref="I102:J102"/>
    <mergeCell ref="C103:D103"/>
    <mergeCell ref="F103:H103"/>
    <mergeCell ref="I103:J103"/>
    <mergeCell ref="B99:J99"/>
    <mergeCell ref="C100:D100"/>
    <mergeCell ref="F100:H100"/>
    <mergeCell ref="I100:J100"/>
    <mergeCell ref="C101:D101"/>
    <mergeCell ref="F101:H101"/>
    <mergeCell ref="I101:J101"/>
    <mergeCell ref="C97:D97"/>
    <mergeCell ref="F97:H97"/>
    <mergeCell ref="I97:J97"/>
    <mergeCell ref="A98:B98"/>
    <mergeCell ref="C98:D98"/>
    <mergeCell ref="F98:H98"/>
    <mergeCell ref="I98:J98"/>
    <mergeCell ref="C95:D95"/>
    <mergeCell ref="F95:H95"/>
    <mergeCell ref="I95:J95"/>
    <mergeCell ref="C96:D96"/>
    <mergeCell ref="F96:H96"/>
    <mergeCell ref="I96:J96"/>
    <mergeCell ref="B91:J91"/>
    <mergeCell ref="B92:J92"/>
    <mergeCell ref="B93:J93"/>
    <mergeCell ref="C94:D94"/>
    <mergeCell ref="F94:H94"/>
    <mergeCell ref="I94:J94"/>
    <mergeCell ref="A90:B90"/>
    <mergeCell ref="C90:D90"/>
    <mergeCell ref="F90:H90"/>
    <mergeCell ref="I90:J90"/>
    <mergeCell ref="C88:D88"/>
    <mergeCell ref="F88:H88"/>
    <mergeCell ref="I88:J88"/>
    <mergeCell ref="A89:B89"/>
    <mergeCell ref="C89:D89"/>
    <mergeCell ref="F89:H89"/>
    <mergeCell ref="I89:J89"/>
    <mergeCell ref="B86:J86"/>
    <mergeCell ref="B87:J87"/>
    <mergeCell ref="C84:D84"/>
    <mergeCell ref="F84:H84"/>
    <mergeCell ref="I84:J84"/>
    <mergeCell ref="A85:B85"/>
    <mergeCell ref="C85:D85"/>
    <mergeCell ref="F85:H85"/>
    <mergeCell ref="I85:J85"/>
    <mergeCell ref="B82:J82"/>
    <mergeCell ref="B83:J83"/>
    <mergeCell ref="B79:J79"/>
    <mergeCell ref="C80:D80"/>
    <mergeCell ref="F80:H80"/>
    <mergeCell ref="I80:J80"/>
    <mergeCell ref="A81:B81"/>
    <mergeCell ref="C81:D81"/>
    <mergeCell ref="F81:H81"/>
    <mergeCell ref="I81:J81"/>
    <mergeCell ref="B75:J75"/>
    <mergeCell ref="B76:J76"/>
    <mergeCell ref="C77:D77"/>
    <mergeCell ref="F77:H77"/>
    <mergeCell ref="I77:J77"/>
    <mergeCell ref="A78:B78"/>
    <mergeCell ref="C78:D78"/>
    <mergeCell ref="F78:H78"/>
    <mergeCell ref="I78:J78"/>
    <mergeCell ref="A74:B74"/>
    <mergeCell ref="C74:D74"/>
    <mergeCell ref="F74:H74"/>
    <mergeCell ref="I74:J74"/>
    <mergeCell ref="C72:D72"/>
    <mergeCell ref="F72:H72"/>
    <mergeCell ref="I72:J72"/>
    <mergeCell ref="C73:D73"/>
    <mergeCell ref="F73:H73"/>
    <mergeCell ref="I73:J73"/>
    <mergeCell ref="B69:J69"/>
    <mergeCell ref="C70:D70"/>
    <mergeCell ref="F70:H70"/>
    <mergeCell ref="I70:J70"/>
    <mergeCell ref="C71:D71"/>
    <mergeCell ref="F71:H71"/>
    <mergeCell ref="I71:J71"/>
    <mergeCell ref="B66:J66"/>
    <mergeCell ref="C67:D67"/>
    <mergeCell ref="F67:H67"/>
    <mergeCell ref="I67:J67"/>
    <mergeCell ref="A68:B68"/>
    <mergeCell ref="C68:D68"/>
    <mergeCell ref="F68:H68"/>
    <mergeCell ref="I68:J68"/>
    <mergeCell ref="B63:J63"/>
    <mergeCell ref="C64:D64"/>
    <mergeCell ref="F64:H64"/>
    <mergeCell ref="I64:J64"/>
    <mergeCell ref="A65:B65"/>
    <mergeCell ref="C65:D65"/>
    <mergeCell ref="F65:H65"/>
    <mergeCell ref="I65:J65"/>
    <mergeCell ref="B60:J60"/>
    <mergeCell ref="C61:D61"/>
    <mergeCell ref="F61:H61"/>
    <mergeCell ref="I61:J61"/>
    <mergeCell ref="A62:B62"/>
    <mergeCell ref="C62:D62"/>
    <mergeCell ref="F62:H62"/>
    <mergeCell ref="I62:J62"/>
    <mergeCell ref="C58:D58"/>
    <mergeCell ref="F58:H58"/>
    <mergeCell ref="I58:J58"/>
    <mergeCell ref="A59:B59"/>
    <mergeCell ref="C59:D59"/>
    <mergeCell ref="F59:H59"/>
    <mergeCell ref="I59:J59"/>
    <mergeCell ref="B55:J55"/>
    <mergeCell ref="C56:D56"/>
    <mergeCell ref="F56:H56"/>
    <mergeCell ref="I56:J56"/>
    <mergeCell ref="C57:D57"/>
    <mergeCell ref="F57:H57"/>
    <mergeCell ref="I57:J57"/>
    <mergeCell ref="C53:D53"/>
    <mergeCell ref="F53:H53"/>
    <mergeCell ref="I53:J53"/>
    <mergeCell ref="A54:B54"/>
    <mergeCell ref="C54:D54"/>
    <mergeCell ref="F54:H54"/>
    <mergeCell ref="I54:J54"/>
    <mergeCell ref="C51:D51"/>
    <mergeCell ref="F51:H51"/>
    <mergeCell ref="I51:J51"/>
    <mergeCell ref="C52:D52"/>
    <mergeCell ref="F52:H52"/>
    <mergeCell ref="I52:J52"/>
    <mergeCell ref="B47:J47"/>
    <mergeCell ref="B48:J48"/>
    <mergeCell ref="C49:D49"/>
    <mergeCell ref="F49:H49"/>
    <mergeCell ref="I49:J49"/>
    <mergeCell ref="C50:D50"/>
    <mergeCell ref="F50:H50"/>
    <mergeCell ref="I50:J50"/>
    <mergeCell ref="A46:B46"/>
    <mergeCell ref="C46:D46"/>
    <mergeCell ref="F46:H46"/>
    <mergeCell ref="I46:J46"/>
    <mergeCell ref="C44:D44"/>
    <mergeCell ref="F44:H44"/>
    <mergeCell ref="I44:J44"/>
    <mergeCell ref="C45:D45"/>
    <mergeCell ref="F45:H45"/>
    <mergeCell ref="I45:J45"/>
    <mergeCell ref="C42:D42"/>
    <mergeCell ref="F42:H42"/>
    <mergeCell ref="I42:J42"/>
    <mergeCell ref="C43:D43"/>
    <mergeCell ref="F43:H43"/>
    <mergeCell ref="I43:J43"/>
    <mergeCell ref="C40:D40"/>
    <mergeCell ref="F40:H40"/>
    <mergeCell ref="I40:J40"/>
    <mergeCell ref="C41:D41"/>
    <mergeCell ref="F41:H41"/>
    <mergeCell ref="I41:J41"/>
    <mergeCell ref="C38:D38"/>
    <mergeCell ref="F38:H38"/>
    <mergeCell ref="I38:J38"/>
    <mergeCell ref="C39:D39"/>
    <mergeCell ref="F39:H39"/>
    <mergeCell ref="I39:J39"/>
    <mergeCell ref="C36:D36"/>
    <mergeCell ref="F36:H36"/>
    <mergeCell ref="I36:J36"/>
    <mergeCell ref="C37:D37"/>
    <mergeCell ref="F37:H37"/>
    <mergeCell ref="I37:J37"/>
    <mergeCell ref="C34:D34"/>
    <mergeCell ref="F34:H34"/>
    <mergeCell ref="I34:J34"/>
    <mergeCell ref="C35:D35"/>
    <mergeCell ref="F35:H35"/>
    <mergeCell ref="I35:J35"/>
    <mergeCell ref="C32:D32"/>
    <mergeCell ref="F32:H32"/>
    <mergeCell ref="I32:J32"/>
    <mergeCell ref="C33:D33"/>
    <mergeCell ref="F33:H33"/>
    <mergeCell ref="I33:J33"/>
    <mergeCell ref="C30:D30"/>
    <mergeCell ref="F30:H30"/>
    <mergeCell ref="I30:J30"/>
    <mergeCell ref="C31:D31"/>
    <mergeCell ref="F31:H31"/>
    <mergeCell ref="I31:J31"/>
    <mergeCell ref="B27:J27"/>
    <mergeCell ref="C28:D28"/>
    <mergeCell ref="F28:H28"/>
    <mergeCell ref="I28:J28"/>
    <mergeCell ref="C29:D29"/>
    <mergeCell ref="F29:H29"/>
    <mergeCell ref="I29:J29"/>
    <mergeCell ref="C25:D25"/>
    <mergeCell ref="F25:H25"/>
    <mergeCell ref="I25:J25"/>
    <mergeCell ref="A26:B26"/>
    <mergeCell ref="C26:D26"/>
    <mergeCell ref="F26:H26"/>
    <mergeCell ref="I26:J26"/>
    <mergeCell ref="C23:D23"/>
    <mergeCell ref="F23:H23"/>
    <mergeCell ref="I23:J23"/>
    <mergeCell ref="C24:D24"/>
    <mergeCell ref="F24:H24"/>
    <mergeCell ref="I24:J24"/>
    <mergeCell ref="C21:D21"/>
    <mergeCell ref="F21:H21"/>
    <mergeCell ref="I21:J21"/>
    <mergeCell ref="C22:D22"/>
    <mergeCell ref="F22:H22"/>
    <mergeCell ref="I22:J22"/>
    <mergeCell ref="C19:D19"/>
    <mergeCell ref="F19:H19"/>
    <mergeCell ref="I19:J19"/>
    <mergeCell ref="C20:D20"/>
    <mergeCell ref="F20:H20"/>
    <mergeCell ref="I20:J20"/>
    <mergeCell ref="B16:J16"/>
    <mergeCell ref="C17:D17"/>
    <mergeCell ref="F17:H17"/>
    <mergeCell ref="I17:J17"/>
    <mergeCell ref="C18:D18"/>
    <mergeCell ref="F18:H18"/>
    <mergeCell ref="I18:J18"/>
    <mergeCell ref="C14:D14"/>
    <mergeCell ref="F14:H14"/>
    <mergeCell ref="I14:J14"/>
    <mergeCell ref="A15:B15"/>
    <mergeCell ref="C15:D15"/>
    <mergeCell ref="F15:H15"/>
    <mergeCell ref="I15:J15"/>
    <mergeCell ref="C12:D12"/>
    <mergeCell ref="F12:H12"/>
    <mergeCell ref="I12:J12"/>
    <mergeCell ref="C13:D13"/>
    <mergeCell ref="F13:H13"/>
    <mergeCell ref="I13:J13"/>
    <mergeCell ref="C8:D8"/>
    <mergeCell ref="F8:H8"/>
    <mergeCell ref="I8:J8"/>
    <mergeCell ref="B9:J9"/>
    <mergeCell ref="B10:J10"/>
    <mergeCell ref="B11:J11"/>
    <mergeCell ref="A1:K1"/>
    <mergeCell ref="A3:K3"/>
    <mergeCell ref="D5:F5"/>
    <mergeCell ref="H5:I5"/>
    <mergeCell ref="A7:B7"/>
    <mergeCell ref="C7:D7"/>
    <mergeCell ref="F7:H7"/>
    <mergeCell ref="I7:J7"/>
  </mergeCells>
  <pageMargins left="0.39370078740157483" right="0.39370078740157483" top="0.39370078740157483" bottom="0.86614173228346458" header="0.39370078740157483" footer="0.39370078740157483"/>
  <pageSetup paperSize="9" scale="95" orientation="portrait" r:id="rId1"/>
  <headerFooter alignWithMargins="0">
    <oddFooter>&amp;L&amp;C&amp;"Arial"&amp;7Pag. &amp;P 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58FFA-A0DF-41D8-A375-32DCD2FB7DE2}">
  <dimension ref="A1:K128"/>
  <sheetViews>
    <sheetView showGridLines="0" zoomScale="166" zoomScaleNormal="166" workbookViewId="0">
      <pane ySplit="6" topLeftCell="A109" activePane="bottomLeft" state="frozenSplit"/>
      <selection pane="bottomLeft" activeCell="C128" sqref="C128:D128"/>
    </sheetView>
  </sheetViews>
  <sheetFormatPr defaultRowHeight="12.75" x14ac:dyDescent="0.2"/>
  <cols>
    <col min="1" max="1" width="9.7109375" customWidth="1"/>
    <col min="2" max="2" width="48.5703125" customWidth="1"/>
    <col min="3" max="3" width="4" customWidth="1"/>
    <col min="4" max="4" width="6.7109375" customWidth="1"/>
    <col min="5" max="5" width="10.7109375" customWidth="1"/>
    <col min="6" max="6" width="1.28515625" customWidth="1"/>
    <col min="7" max="7" width="0.85546875" customWidth="1"/>
    <col min="8" max="8" width="8.42578125" customWidth="1"/>
    <col min="9" max="9" width="10.42578125" customWidth="1"/>
    <col min="10" max="10" width="0.28515625" customWidth="1"/>
    <col min="11" max="11" width="0.140625" customWidth="1"/>
    <col min="257" max="257" width="9.7109375" customWidth="1"/>
    <col min="258" max="258" width="48.5703125" customWidth="1"/>
    <col min="259" max="259" width="4" customWidth="1"/>
    <col min="260" max="260" width="6.7109375" customWidth="1"/>
    <col min="261" max="261" width="10.7109375" customWidth="1"/>
    <col min="262" max="262" width="1.28515625" customWidth="1"/>
    <col min="263" max="263" width="0.85546875" customWidth="1"/>
    <col min="264" max="264" width="8.42578125" customWidth="1"/>
    <col min="265" max="265" width="10.42578125" customWidth="1"/>
    <col min="266" max="266" width="0.28515625" customWidth="1"/>
    <col min="267" max="267" width="0.140625" customWidth="1"/>
    <col min="513" max="513" width="9.7109375" customWidth="1"/>
    <col min="514" max="514" width="48.5703125" customWidth="1"/>
    <col min="515" max="515" width="4" customWidth="1"/>
    <col min="516" max="516" width="6.7109375" customWidth="1"/>
    <col min="517" max="517" width="10.7109375" customWidth="1"/>
    <col min="518" max="518" width="1.28515625" customWidth="1"/>
    <col min="519" max="519" width="0.85546875" customWidth="1"/>
    <col min="520" max="520" width="8.42578125" customWidth="1"/>
    <col min="521" max="521" width="10.42578125" customWidth="1"/>
    <col min="522" max="522" width="0.28515625" customWidth="1"/>
    <col min="523" max="523" width="0.140625" customWidth="1"/>
    <col min="769" max="769" width="9.7109375" customWidth="1"/>
    <col min="770" max="770" width="48.5703125" customWidth="1"/>
    <col min="771" max="771" width="4" customWidth="1"/>
    <col min="772" max="772" width="6.7109375" customWidth="1"/>
    <col min="773" max="773" width="10.7109375" customWidth="1"/>
    <col min="774" max="774" width="1.28515625" customWidth="1"/>
    <col min="775" max="775" width="0.85546875" customWidth="1"/>
    <col min="776" max="776" width="8.42578125" customWidth="1"/>
    <col min="777" max="777" width="10.42578125" customWidth="1"/>
    <col min="778" max="778" width="0.28515625" customWidth="1"/>
    <col min="779" max="779" width="0.140625" customWidth="1"/>
    <col min="1025" max="1025" width="9.7109375" customWidth="1"/>
    <col min="1026" max="1026" width="48.5703125" customWidth="1"/>
    <col min="1027" max="1027" width="4" customWidth="1"/>
    <col min="1028" max="1028" width="6.7109375" customWidth="1"/>
    <col min="1029" max="1029" width="10.7109375" customWidth="1"/>
    <col min="1030" max="1030" width="1.28515625" customWidth="1"/>
    <col min="1031" max="1031" width="0.85546875" customWidth="1"/>
    <col min="1032" max="1032" width="8.42578125" customWidth="1"/>
    <col min="1033" max="1033" width="10.42578125" customWidth="1"/>
    <col min="1034" max="1034" width="0.28515625" customWidth="1"/>
    <col min="1035" max="1035" width="0.140625" customWidth="1"/>
    <col min="1281" max="1281" width="9.7109375" customWidth="1"/>
    <col min="1282" max="1282" width="48.5703125" customWidth="1"/>
    <col min="1283" max="1283" width="4" customWidth="1"/>
    <col min="1284" max="1284" width="6.7109375" customWidth="1"/>
    <col min="1285" max="1285" width="10.7109375" customWidth="1"/>
    <col min="1286" max="1286" width="1.28515625" customWidth="1"/>
    <col min="1287" max="1287" width="0.85546875" customWidth="1"/>
    <col min="1288" max="1288" width="8.42578125" customWidth="1"/>
    <col min="1289" max="1289" width="10.42578125" customWidth="1"/>
    <col min="1290" max="1290" width="0.28515625" customWidth="1"/>
    <col min="1291" max="1291" width="0.140625" customWidth="1"/>
    <col min="1537" max="1537" width="9.7109375" customWidth="1"/>
    <col min="1538" max="1538" width="48.5703125" customWidth="1"/>
    <col min="1539" max="1539" width="4" customWidth="1"/>
    <col min="1540" max="1540" width="6.7109375" customWidth="1"/>
    <col min="1541" max="1541" width="10.7109375" customWidth="1"/>
    <col min="1542" max="1542" width="1.28515625" customWidth="1"/>
    <col min="1543" max="1543" width="0.85546875" customWidth="1"/>
    <col min="1544" max="1544" width="8.42578125" customWidth="1"/>
    <col min="1545" max="1545" width="10.42578125" customWidth="1"/>
    <col min="1546" max="1546" width="0.28515625" customWidth="1"/>
    <col min="1547" max="1547" width="0.140625" customWidth="1"/>
    <col min="1793" max="1793" width="9.7109375" customWidth="1"/>
    <col min="1794" max="1794" width="48.5703125" customWidth="1"/>
    <col min="1795" max="1795" width="4" customWidth="1"/>
    <col min="1796" max="1796" width="6.7109375" customWidth="1"/>
    <col min="1797" max="1797" width="10.7109375" customWidth="1"/>
    <col min="1798" max="1798" width="1.28515625" customWidth="1"/>
    <col min="1799" max="1799" width="0.85546875" customWidth="1"/>
    <col min="1800" max="1800" width="8.42578125" customWidth="1"/>
    <col min="1801" max="1801" width="10.42578125" customWidth="1"/>
    <col min="1802" max="1802" width="0.28515625" customWidth="1"/>
    <col min="1803" max="1803" width="0.140625" customWidth="1"/>
    <col min="2049" max="2049" width="9.7109375" customWidth="1"/>
    <col min="2050" max="2050" width="48.5703125" customWidth="1"/>
    <col min="2051" max="2051" width="4" customWidth="1"/>
    <col min="2052" max="2052" width="6.7109375" customWidth="1"/>
    <col min="2053" max="2053" width="10.7109375" customWidth="1"/>
    <col min="2054" max="2054" width="1.28515625" customWidth="1"/>
    <col min="2055" max="2055" width="0.85546875" customWidth="1"/>
    <col min="2056" max="2056" width="8.42578125" customWidth="1"/>
    <col min="2057" max="2057" width="10.42578125" customWidth="1"/>
    <col min="2058" max="2058" width="0.28515625" customWidth="1"/>
    <col min="2059" max="2059" width="0.140625" customWidth="1"/>
    <col min="2305" max="2305" width="9.7109375" customWidth="1"/>
    <col min="2306" max="2306" width="48.5703125" customWidth="1"/>
    <col min="2307" max="2307" width="4" customWidth="1"/>
    <col min="2308" max="2308" width="6.7109375" customWidth="1"/>
    <col min="2309" max="2309" width="10.7109375" customWidth="1"/>
    <col min="2310" max="2310" width="1.28515625" customWidth="1"/>
    <col min="2311" max="2311" width="0.85546875" customWidth="1"/>
    <col min="2312" max="2312" width="8.42578125" customWidth="1"/>
    <col min="2313" max="2313" width="10.42578125" customWidth="1"/>
    <col min="2314" max="2314" width="0.28515625" customWidth="1"/>
    <col min="2315" max="2315" width="0.140625" customWidth="1"/>
    <col min="2561" max="2561" width="9.7109375" customWidth="1"/>
    <col min="2562" max="2562" width="48.5703125" customWidth="1"/>
    <col min="2563" max="2563" width="4" customWidth="1"/>
    <col min="2564" max="2564" width="6.7109375" customWidth="1"/>
    <col min="2565" max="2565" width="10.7109375" customWidth="1"/>
    <col min="2566" max="2566" width="1.28515625" customWidth="1"/>
    <col min="2567" max="2567" width="0.85546875" customWidth="1"/>
    <col min="2568" max="2568" width="8.42578125" customWidth="1"/>
    <col min="2569" max="2569" width="10.42578125" customWidth="1"/>
    <col min="2570" max="2570" width="0.28515625" customWidth="1"/>
    <col min="2571" max="2571" width="0.140625" customWidth="1"/>
    <col min="2817" max="2817" width="9.7109375" customWidth="1"/>
    <col min="2818" max="2818" width="48.5703125" customWidth="1"/>
    <col min="2819" max="2819" width="4" customWidth="1"/>
    <col min="2820" max="2820" width="6.7109375" customWidth="1"/>
    <col min="2821" max="2821" width="10.7109375" customWidth="1"/>
    <col min="2822" max="2822" width="1.28515625" customWidth="1"/>
    <col min="2823" max="2823" width="0.85546875" customWidth="1"/>
    <col min="2824" max="2824" width="8.42578125" customWidth="1"/>
    <col min="2825" max="2825" width="10.42578125" customWidth="1"/>
    <col min="2826" max="2826" width="0.28515625" customWidth="1"/>
    <col min="2827" max="2827" width="0.140625" customWidth="1"/>
    <col min="3073" max="3073" width="9.7109375" customWidth="1"/>
    <col min="3074" max="3074" width="48.5703125" customWidth="1"/>
    <col min="3075" max="3075" width="4" customWidth="1"/>
    <col min="3076" max="3076" width="6.7109375" customWidth="1"/>
    <col min="3077" max="3077" width="10.7109375" customWidth="1"/>
    <col min="3078" max="3078" width="1.28515625" customWidth="1"/>
    <col min="3079" max="3079" width="0.85546875" customWidth="1"/>
    <col min="3080" max="3080" width="8.42578125" customWidth="1"/>
    <col min="3081" max="3081" width="10.42578125" customWidth="1"/>
    <col min="3082" max="3082" width="0.28515625" customWidth="1"/>
    <col min="3083" max="3083" width="0.140625" customWidth="1"/>
    <col min="3329" max="3329" width="9.7109375" customWidth="1"/>
    <col min="3330" max="3330" width="48.5703125" customWidth="1"/>
    <col min="3331" max="3331" width="4" customWidth="1"/>
    <col min="3332" max="3332" width="6.7109375" customWidth="1"/>
    <col min="3333" max="3333" width="10.7109375" customWidth="1"/>
    <col min="3334" max="3334" width="1.28515625" customWidth="1"/>
    <col min="3335" max="3335" width="0.85546875" customWidth="1"/>
    <col min="3336" max="3336" width="8.42578125" customWidth="1"/>
    <col min="3337" max="3337" width="10.42578125" customWidth="1"/>
    <col min="3338" max="3338" width="0.28515625" customWidth="1"/>
    <col min="3339" max="3339" width="0.140625" customWidth="1"/>
    <col min="3585" max="3585" width="9.7109375" customWidth="1"/>
    <col min="3586" max="3586" width="48.5703125" customWidth="1"/>
    <col min="3587" max="3587" width="4" customWidth="1"/>
    <col min="3588" max="3588" width="6.7109375" customWidth="1"/>
    <col min="3589" max="3589" width="10.7109375" customWidth="1"/>
    <col min="3590" max="3590" width="1.28515625" customWidth="1"/>
    <col min="3591" max="3591" width="0.85546875" customWidth="1"/>
    <col min="3592" max="3592" width="8.42578125" customWidth="1"/>
    <col min="3593" max="3593" width="10.42578125" customWidth="1"/>
    <col min="3594" max="3594" width="0.28515625" customWidth="1"/>
    <col min="3595" max="3595" width="0.140625" customWidth="1"/>
    <col min="3841" max="3841" width="9.7109375" customWidth="1"/>
    <col min="3842" max="3842" width="48.5703125" customWidth="1"/>
    <col min="3843" max="3843" width="4" customWidth="1"/>
    <col min="3844" max="3844" width="6.7109375" customWidth="1"/>
    <col min="3845" max="3845" width="10.7109375" customWidth="1"/>
    <col min="3846" max="3846" width="1.28515625" customWidth="1"/>
    <col min="3847" max="3847" width="0.85546875" customWidth="1"/>
    <col min="3848" max="3848" width="8.42578125" customWidth="1"/>
    <col min="3849" max="3849" width="10.42578125" customWidth="1"/>
    <col min="3850" max="3850" width="0.28515625" customWidth="1"/>
    <col min="3851" max="3851" width="0.140625" customWidth="1"/>
    <col min="4097" max="4097" width="9.7109375" customWidth="1"/>
    <col min="4098" max="4098" width="48.5703125" customWidth="1"/>
    <col min="4099" max="4099" width="4" customWidth="1"/>
    <col min="4100" max="4100" width="6.7109375" customWidth="1"/>
    <col min="4101" max="4101" width="10.7109375" customWidth="1"/>
    <col min="4102" max="4102" width="1.28515625" customWidth="1"/>
    <col min="4103" max="4103" width="0.85546875" customWidth="1"/>
    <col min="4104" max="4104" width="8.42578125" customWidth="1"/>
    <col min="4105" max="4105" width="10.42578125" customWidth="1"/>
    <col min="4106" max="4106" width="0.28515625" customWidth="1"/>
    <col min="4107" max="4107" width="0.140625" customWidth="1"/>
    <col min="4353" max="4353" width="9.7109375" customWidth="1"/>
    <col min="4354" max="4354" width="48.5703125" customWidth="1"/>
    <col min="4355" max="4355" width="4" customWidth="1"/>
    <col min="4356" max="4356" width="6.7109375" customWidth="1"/>
    <col min="4357" max="4357" width="10.7109375" customWidth="1"/>
    <col min="4358" max="4358" width="1.28515625" customWidth="1"/>
    <col min="4359" max="4359" width="0.85546875" customWidth="1"/>
    <col min="4360" max="4360" width="8.42578125" customWidth="1"/>
    <col min="4361" max="4361" width="10.42578125" customWidth="1"/>
    <col min="4362" max="4362" width="0.28515625" customWidth="1"/>
    <col min="4363" max="4363" width="0.140625" customWidth="1"/>
    <col min="4609" max="4609" width="9.7109375" customWidth="1"/>
    <col min="4610" max="4610" width="48.5703125" customWidth="1"/>
    <col min="4611" max="4611" width="4" customWidth="1"/>
    <col min="4612" max="4612" width="6.7109375" customWidth="1"/>
    <col min="4613" max="4613" width="10.7109375" customWidth="1"/>
    <col min="4614" max="4614" width="1.28515625" customWidth="1"/>
    <col min="4615" max="4615" width="0.85546875" customWidth="1"/>
    <col min="4616" max="4616" width="8.42578125" customWidth="1"/>
    <col min="4617" max="4617" width="10.42578125" customWidth="1"/>
    <col min="4618" max="4618" width="0.28515625" customWidth="1"/>
    <col min="4619" max="4619" width="0.140625" customWidth="1"/>
    <col min="4865" max="4865" width="9.7109375" customWidth="1"/>
    <col min="4866" max="4866" width="48.5703125" customWidth="1"/>
    <col min="4867" max="4867" width="4" customWidth="1"/>
    <col min="4868" max="4868" width="6.7109375" customWidth="1"/>
    <col min="4869" max="4869" width="10.7109375" customWidth="1"/>
    <col min="4870" max="4870" width="1.28515625" customWidth="1"/>
    <col min="4871" max="4871" width="0.85546875" customWidth="1"/>
    <col min="4872" max="4872" width="8.42578125" customWidth="1"/>
    <col min="4873" max="4873" width="10.42578125" customWidth="1"/>
    <col min="4874" max="4874" width="0.28515625" customWidth="1"/>
    <col min="4875" max="4875" width="0.140625" customWidth="1"/>
    <col min="5121" max="5121" width="9.7109375" customWidth="1"/>
    <col min="5122" max="5122" width="48.5703125" customWidth="1"/>
    <col min="5123" max="5123" width="4" customWidth="1"/>
    <col min="5124" max="5124" width="6.7109375" customWidth="1"/>
    <col min="5125" max="5125" width="10.7109375" customWidth="1"/>
    <col min="5126" max="5126" width="1.28515625" customWidth="1"/>
    <col min="5127" max="5127" width="0.85546875" customWidth="1"/>
    <col min="5128" max="5128" width="8.42578125" customWidth="1"/>
    <col min="5129" max="5129" width="10.42578125" customWidth="1"/>
    <col min="5130" max="5130" width="0.28515625" customWidth="1"/>
    <col min="5131" max="5131" width="0.140625" customWidth="1"/>
    <col min="5377" max="5377" width="9.7109375" customWidth="1"/>
    <col min="5378" max="5378" width="48.5703125" customWidth="1"/>
    <col min="5379" max="5379" width="4" customWidth="1"/>
    <col min="5380" max="5380" width="6.7109375" customWidth="1"/>
    <col min="5381" max="5381" width="10.7109375" customWidth="1"/>
    <col min="5382" max="5382" width="1.28515625" customWidth="1"/>
    <col min="5383" max="5383" width="0.85546875" customWidth="1"/>
    <col min="5384" max="5384" width="8.42578125" customWidth="1"/>
    <col min="5385" max="5385" width="10.42578125" customWidth="1"/>
    <col min="5386" max="5386" width="0.28515625" customWidth="1"/>
    <col min="5387" max="5387" width="0.140625" customWidth="1"/>
    <col min="5633" max="5633" width="9.7109375" customWidth="1"/>
    <col min="5634" max="5634" width="48.5703125" customWidth="1"/>
    <col min="5635" max="5635" width="4" customWidth="1"/>
    <col min="5636" max="5636" width="6.7109375" customWidth="1"/>
    <col min="5637" max="5637" width="10.7109375" customWidth="1"/>
    <col min="5638" max="5638" width="1.28515625" customWidth="1"/>
    <col min="5639" max="5639" width="0.85546875" customWidth="1"/>
    <col min="5640" max="5640" width="8.42578125" customWidth="1"/>
    <col min="5641" max="5641" width="10.42578125" customWidth="1"/>
    <col min="5642" max="5642" width="0.28515625" customWidth="1"/>
    <col min="5643" max="5643" width="0.140625" customWidth="1"/>
    <col min="5889" max="5889" width="9.7109375" customWidth="1"/>
    <col min="5890" max="5890" width="48.5703125" customWidth="1"/>
    <col min="5891" max="5891" width="4" customWidth="1"/>
    <col min="5892" max="5892" width="6.7109375" customWidth="1"/>
    <col min="5893" max="5893" width="10.7109375" customWidth="1"/>
    <col min="5894" max="5894" width="1.28515625" customWidth="1"/>
    <col min="5895" max="5895" width="0.85546875" customWidth="1"/>
    <col min="5896" max="5896" width="8.42578125" customWidth="1"/>
    <col min="5897" max="5897" width="10.42578125" customWidth="1"/>
    <col min="5898" max="5898" width="0.28515625" customWidth="1"/>
    <col min="5899" max="5899" width="0.140625" customWidth="1"/>
    <col min="6145" max="6145" width="9.7109375" customWidth="1"/>
    <col min="6146" max="6146" width="48.5703125" customWidth="1"/>
    <col min="6147" max="6147" width="4" customWidth="1"/>
    <col min="6148" max="6148" width="6.7109375" customWidth="1"/>
    <col min="6149" max="6149" width="10.7109375" customWidth="1"/>
    <col min="6150" max="6150" width="1.28515625" customWidth="1"/>
    <col min="6151" max="6151" width="0.85546875" customWidth="1"/>
    <col min="6152" max="6152" width="8.42578125" customWidth="1"/>
    <col min="6153" max="6153" width="10.42578125" customWidth="1"/>
    <col min="6154" max="6154" width="0.28515625" customWidth="1"/>
    <col min="6155" max="6155" width="0.140625" customWidth="1"/>
    <col min="6401" max="6401" width="9.7109375" customWidth="1"/>
    <col min="6402" max="6402" width="48.5703125" customWidth="1"/>
    <col min="6403" max="6403" width="4" customWidth="1"/>
    <col min="6404" max="6404" width="6.7109375" customWidth="1"/>
    <col min="6405" max="6405" width="10.7109375" customWidth="1"/>
    <col min="6406" max="6406" width="1.28515625" customWidth="1"/>
    <col min="6407" max="6407" width="0.85546875" customWidth="1"/>
    <col min="6408" max="6408" width="8.42578125" customWidth="1"/>
    <col min="6409" max="6409" width="10.42578125" customWidth="1"/>
    <col min="6410" max="6410" width="0.28515625" customWidth="1"/>
    <col min="6411" max="6411" width="0.140625" customWidth="1"/>
    <col min="6657" max="6657" width="9.7109375" customWidth="1"/>
    <col min="6658" max="6658" width="48.5703125" customWidth="1"/>
    <col min="6659" max="6659" width="4" customWidth="1"/>
    <col min="6660" max="6660" width="6.7109375" customWidth="1"/>
    <col min="6661" max="6661" width="10.7109375" customWidth="1"/>
    <col min="6662" max="6662" width="1.28515625" customWidth="1"/>
    <col min="6663" max="6663" width="0.85546875" customWidth="1"/>
    <col min="6664" max="6664" width="8.42578125" customWidth="1"/>
    <col min="6665" max="6665" width="10.42578125" customWidth="1"/>
    <col min="6666" max="6666" width="0.28515625" customWidth="1"/>
    <col min="6667" max="6667" width="0.140625" customWidth="1"/>
    <col min="6913" max="6913" width="9.7109375" customWidth="1"/>
    <col min="6914" max="6914" width="48.5703125" customWidth="1"/>
    <col min="6915" max="6915" width="4" customWidth="1"/>
    <col min="6916" max="6916" width="6.7109375" customWidth="1"/>
    <col min="6917" max="6917" width="10.7109375" customWidth="1"/>
    <col min="6918" max="6918" width="1.28515625" customWidth="1"/>
    <col min="6919" max="6919" width="0.85546875" customWidth="1"/>
    <col min="6920" max="6920" width="8.42578125" customWidth="1"/>
    <col min="6921" max="6921" width="10.42578125" customWidth="1"/>
    <col min="6922" max="6922" width="0.28515625" customWidth="1"/>
    <col min="6923" max="6923" width="0.140625" customWidth="1"/>
    <col min="7169" max="7169" width="9.7109375" customWidth="1"/>
    <col min="7170" max="7170" width="48.5703125" customWidth="1"/>
    <col min="7171" max="7171" width="4" customWidth="1"/>
    <col min="7172" max="7172" width="6.7109375" customWidth="1"/>
    <col min="7173" max="7173" width="10.7109375" customWidth="1"/>
    <col min="7174" max="7174" width="1.28515625" customWidth="1"/>
    <col min="7175" max="7175" width="0.85546875" customWidth="1"/>
    <col min="7176" max="7176" width="8.42578125" customWidth="1"/>
    <col min="7177" max="7177" width="10.42578125" customWidth="1"/>
    <col min="7178" max="7178" width="0.28515625" customWidth="1"/>
    <col min="7179" max="7179" width="0.140625" customWidth="1"/>
    <col min="7425" max="7425" width="9.7109375" customWidth="1"/>
    <col min="7426" max="7426" width="48.5703125" customWidth="1"/>
    <col min="7427" max="7427" width="4" customWidth="1"/>
    <col min="7428" max="7428" width="6.7109375" customWidth="1"/>
    <col min="7429" max="7429" width="10.7109375" customWidth="1"/>
    <col min="7430" max="7430" width="1.28515625" customWidth="1"/>
    <col min="7431" max="7431" width="0.85546875" customWidth="1"/>
    <col min="7432" max="7432" width="8.42578125" customWidth="1"/>
    <col min="7433" max="7433" width="10.42578125" customWidth="1"/>
    <col min="7434" max="7434" width="0.28515625" customWidth="1"/>
    <col min="7435" max="7435" width="0.140625" customWidth="1"/>
    <col min="7681" max="7681" width="9.7109375" customWidth="1"/>
    <col min="7682" max="7682" width="48.5703125" customWidth="1"/>
    <col min="7683" max="7683" width="4" customWidth="1"/>
    <col min="7684" max="7684" width="6.7109375" customWidth="1"/>
    <col min="7685" max="7685" width="10.7109375" customWidth="1"/>
    <col min="7686" max="7686" width="1.28515625" customWidth="1"/>
    <col min="7687" max="7687" width="0.85546875" customWidth="1"/>
    <col min="7688" max="7688" width="8.42578125" customWidth="1"/>
    <col min="7689" max="7689" width="10.42578125" customWidth="1"/>
    <col min="7690" max="7690" width="0.28515625" customWidth="1"/>
    <col min="7691" max="7691" width="0.140625" customWidth="1"/>
    <col min="7937" max="7937" width="9.7109375" customWidth="1"/>
    <col min="7938" max="7938" width="48.5703125" customWidth="1"/>
    <col min="7939" max="7939" width="4" customWidth="1"/>
    <col min="7940" max="7940" width="6.7109375" customWidth="1"/>
    <col min="7941" max="7941" width="10.7109375" customWidth="1"/>
    <col min="7942" max="7942" width="1.28515625" customWidth="1"/>
    <col min="7943" max="7943" width="0.85546875" customWidth="1"/>
    <col min="7944" max="7944" width="8.42578125" customWidth="1"/>
    <col min="7945" max="7945" width="10.42578125" customWidth="1"/>
    <col min="7946" max="7946" width="0.28515625" customWidth="1"/>
    <col min="7947" max="7947" width="0.140625" customWidth="1"/>
    <col min="8193" max="8193" width="9.7109375" customWidth="1"/>
    <col min="8194" max="8194" width="48.5703125" customWidth="1"/>
    <col min="8195" max="8195" width="4" customWidth="1"/>
    <col min="8196" max="8196" width="6.7109375" customWidth="1"/>
    <col min="8197" max="8197" width="10.7109375" customWidth="1"/>
    <col min="8198" max="8198" width="1.28515625" customWidth="1"/>
    <col min="8199" max="8199" width="0.85546875" customWidth="1"/>
    <col min="8200" max="8200" width="8.42578125" customWidth="1"/>
    <col min="8201" max="8201" width="10.42578125" customWidth="1"/>
    <col min="8202" max="8202" width="0.28515625" customWidth="1"/>
    <col min="8203" max="8203" width="0.140625" customWidth="1"/>
    <col min="8449" max="8449" width="9.7109375" customWidth="1"/>
    <col min="8450" max="8450" width="48.5703125" customWidth="1"/>
    <col min="8451" max="8451" width="4" customWidth="1"/>
    <col min="8452" max="8452" width="6.7109375" customWidth="1"/>
    <col min="8453" max="8453" width="10.7109375" customWidth="1"/>
    <col min="8454" max="8454" width="1.28515625" customWidth="1"/>
    <col min="8455" max="8455" width="0.85546875" customWidth="1"/>
    <col min="8456" max="8456" width="8.42578125" customWidth="1"/>
    <col min="8457" max="8457" width="10.42578125" customWidth="1"/>
    <col min="8458" max="8458" width="0.28515625" customWidth="1"/>
    <col min="8459" max="8459" width="0.140625" customWidth="1"/>
    <col min="8705" max="8705" width="9.7109375" customWidth="1"/>
    <col min="8706" max="8706" width="48.5703125" customWidth="1"/>
    <col min="8707" max="8707" width="4" customWidth="1"/>
    <col min="8708" max="8708" width="6.7109375" customWidth="1"/>
    <col min="8709" max="8709" width="10.7109375" customWidth="1"/>
    <col min="8710" max="8710" width="1.28515625" customWidth="1"/>
    <col min="8711" max="8711" width="0.85546875" customWidth="1"/>
    <col min="8712" max="8712" width="8.42578125" customWidth="1"/>
    <col min="8713" max="8713" width="10.42578125" customWidth="1"/>
    <col min="8714" max="8714" width="0.28515625" customWidth="1"/>
    <col min="8715" max="8715" width="0.140625" customWidth="1"/>
    <col min="8961" max="8961" width="9.7109375" customWidth="1"/>
    <col min="8962" max="8962" width="48.5703125" customWidth="1"/>
    <col min="8963" max="8963" width="4" customWidth="1"/>
    <col min="8964" max="8964" width="6.7109375" customWidth="1"/>
    <col min="8965" max="8965" width="10.7109375" customWidth="1"/>
    <col min="8966" max="8966" width="1.28515625" customWidth="1"/>
    <col min="8967" max="8967" width="0.85546875" customWidth="1"/>
    <col min="8968" max="8968" width="8.42578125" customWidth="1"/>
    <col min="8969" max="8969" width="10.42578125" customWidth="1"/>
    <col min="8970" max="8970" width="0.28515625" customWidth="1"/>
    <col min="8971" max="8971" width="0.140625" customWidth="1"/>
    <col min="9217" max="9217" width="9.7109375" customWidth="1"/>
    <col min="9218" max="9218" width="48.5703125" customWidth="1"/>
    <col min="9219" max="9219" width="4" customWidth="1"/>
    <col min="9220" max="9220" width="6.7109375" customWidth="1"/>
    <col min="9221" max="9221" width="10.7109375" customWidth="1"/>
    <col min="9222" max="9222" width="1.28515625" customWidth="1"/>
    <col min="9223" max="9223" width="0.85546875" customWidth="1"/>
    <col min="9224" max="9224" width="8.42578125" customWidth="1"/>
    <col min="9225" max="9225" width="10.42578125" customWidth="1"/>
    <col min="9226" max="9226" width="0.28515625" customWidth="1"/>
    <col min="9227" max="9227" width="0.140625" customWidth="1"/>
    <col min="9473" max="9473" width="9.7109375" customWidth="1"/>
    <col min="9474" max="9474" width="48.5703125" customWidth="1"/>
    <col min="9475" max="9475" width="4" customWidth="1"/>
    <col min="9476" max="9476" width="6.7109375" customWidth="1"/>
    <col min="9477" max="9477" width="10.7109375" customWidth="1"/>
    <col min="9478" max="9478" width="1.28515625" customWidth="1"/>
    <col min="9479" max="9479" width="0.85546875" customWidth="1"/>
    <col min="9480" max="9480" width="8.42578125" customWidth="1"/>
    <col min="9481" max="9481" width="10.42578125" customWidth="1"/>
    <col min="9482" max="9482" width="0.28515625" customWidth="1"/>
    <col min="9483" max="9483" width="0.140625" customWidth="1"/>
    <col min="9729" max="9729" width="9.7109375" customWidth="1"/>
    <col min="9730" max="9730" width="48.5703125" customWidth="1"/>
    <col min="9731" max="9731" width="4" customWidth="1"/>
    <col min="9732" max="9732" width="6.7109375" customWidth="1"/>
    <col min="9733" max="9733" width="10.7109375" customWidth="1"/>
    <col min="9734" max="9734" width="1.28515625" customWidth="1"/>
    <col min="9735" max="9735" width="0.85546875" customWidth="1"/>
    <col min="9736" max="9736" width="8.42578125" customWidth="1"/>
    <col min="9737" max="9737" width="10.42578125" customWidth="1"/>
    <col min="9738" max="9738" width="0.28515625" customWidth="1"/>
    <col min="9739" max="9739" width="0.140625" customWidth="1"/>
    <col min="9985" max="9985" width="9.7109375" customWidth="1"/>
    <col min="9986" max="9986" width="48.5703125" customWidth="1"/>
    <col min="9987" max="9987" width="4" customWidth="1"/>
    <col min="9988" max="9988" width="6.7109375" customWidth="1"/>
    <col min="9989" max="9989" width="10.7109375" customWidth="1"/>
    <col min="9990" max="9990" width="1.28515625" customWidth="1"/>
    <col min="9991" max="9991" width="0.85546875" customWidth="1"/>
    <col min="9992" max="9992" width="8.42578125" customWidth="1"/>
    <col min="9993" max="9993" width="10.42578125" customWidth="1"/>
    <col min="9994" max="9994" width="0.28515625" customWidth="1"/>
    <col min="9995" max="9995" width="0.140625" customWidth="1"/>
    <col min="10241" max="10241" width="9.7109375" customWidth="1"/>
    <col min="10242" max="10242" width="48.5703125" customWidth="1"/>
    <col min="10243" max="10243" width="4" customWidth="1"/>
    <col min="10244" max="10244" width="6.7109375" customWidth="1"/>
    <col min="10245" max="10245" width="10.7109375" customWidth="1"/>
    <col min="10246" max="10246" width="1.28515625" customWidth="1"/>
    <col min="10247" max="10247" width="0.85546875" customWidth="1"/>
    <col min="10248" max="10248" width="8.42578125" customWidth="1"/>
    <col min="10249" max="10249" width="10.42578125" customWidth="1"/>
    <col min="10250" max="10250" width="0.28515625" customWidth="1"/>
    <col min="10251" max="10251" width="0.140625" customWidth="1"/>
    <col min="10497" max="10497" width="9.7109375" customWidth="1"/>
    <col min="10498" max="10498" width="48.5703125" customWidth="1"/>
    <col min="10499" max="10499" width="4" customWidth="1"/>
    <col min="10500" max="10500" width="6.7109375" customWidth="1"/>
    <col min="10501" max="10501" width="10.7109375" customWidth="1"/>
    <col min="10502" max="10502" width="1.28515625" customWidth="1"/>
    <col min="10503" max="10503" width="0.85546875" customWidth="1"/>
    <col min="10504" max="10504" width="8.42578125" customWidth="1"/>
    <col min="10505" max="10505" width="10.42578125" customWidth="1"/>
    <col min="10506" max="10506" width="0.28515625" customWidth="1"/>
    <col min="10507" max="10507" width="0.140625" customWidth="1"/>
    <col min="10753" max="10753" width="9.7109375" customWidth="1"/>
    <col min="10754" max="10754" width="48.5703125" customWidth="1"/>
    <col min="10755" max="10755" width="4" customWidth="1"/>
    <col min="10756" max="10756" width="6.7109375" customWidth="1"/>
    <col min="10757" max="10757" width="10.7109375" customWidth="1"/>
    <col min="10758" max="10758" width="1.28515625" customWidth="1"/>
    <col min="10759" max="10759" width="0.85546875" customWidth="1"/>
    <col min="10760" max="10760" width="8.42578125" customWidth="1"/>
    <col min="10761" max="10761" width="10.42578125" customWidth="1"/>
    <col min="10762" max="10762" width="0.28515625" customWidth="1"/>
    <col min="10763" max="10763" width="0.140625" customWidth="1"/>
    <col min="11009" max="11009" width="9.7109375" customWidth="1"/>
    <col min="11010" max="11010" width="48.5703125" customWidth="1"/>
    <col min="11011" max="11011" width="4" customWidth="1"/>
    <col min="11012" max="11012" width="6.7109375" customWidth="1"/>
    <col min="11013" max="11013" width="10.7109375" customWidth="1"/>
    <col min="11014" max="11014" width="1.28515625" customWidth="1"/>
    <col min="11015" max="11015" width="0.85546875" customWidth="1"/>
    <col min="11016" max="11016" width="8.42578125" customWidth="1"/>
    <col min="11017" max="11017" width="10.42578125" customWidth="1"/>
    <col min="11018" max="11018" width="0.28515625" customWidth="1"/>
    <col min="11019" max="11019" width="0.140625" customWidth="1"/>
    <col min="11265" max="11265" width="9.7109375" customWidth="1"/>
    <col min="11266" max="11266" width="48.5703125" customWidth="1"/>
    <col min="11267" max="11267" width="4" customWidth="1"/>
    <col min="11268" max="11268" width="6.7109375" customWidth="1"/>
    <col min="11269" max="11269" width="10.7109375" customWidth="1"/>
    <col min="11270" max="11270" width="1.28515625" customWidth="1"/>
    <col min="11271" max="11271" width="0.85546875" customWidth="1"/>
    <col min="11272" max="11272" width="8.42578125" customWidth="1"/>
    <col min="11273" max="11273" width="10.42578125" customWidth="1"/>
    <col min="11274" max="11274" width="0.28515625" customWidth="1"/>
    <col min="11275" max="11275" width="0.140625" customWidth="1"/>
    <col min="11521" max="11521" width="9.7109375" customWidth="1"/>
    <col min="11522" max="11522" width="48.5703125" customWidth="1"/>
    <col min="11523" max="11523" width="4" customWidth="1"/>
    <col min="11524" max="11524" width="6.7109375" customWidth="1"/>
    <col min="11525" max="11525" width="10.7109375" customWidth="1"/>
    <col min="11526" max="11526" width="1.28515625" customWidth="1"/>
    <col min="11527" max="11527" width="0.85546875" customWidth="1"/>
    <col min="11528" max="11528" width="8.42578125" customWidth="1"/>
    <col min="11529" max="11529" width="10.42578125" customWidth="1"/>
    <col min="11530" max="11530" width="0.28515625" customWidth="1"/>
    <col min="11531" max="11531" width="0.140625" customWidth="1"/>
    <col min="11777" max="11777" width="9.7109375" customWidth="1"/>
    <col min="11778" max="11778" width="48.5703125" customWidth="1"/>
    <col min="11779" max="11779" width="4" customWidth="1"/>
    <col min="11780" max="11780" width="6.7109375" customWidth="1"/>
    <col min="11781" max="11781" width="10.7109375" customWidth="1"/>
    <col min="11782" max="11782" width="1.28515625" customWidth="1"/>
    <col min="11783" max="11783" width="0.85546875" customWidth="1"/>
    <col min="11784" max="11784" width="8.42578125" customWidth="1"/>
    <col min="11785" max="11785" width="10.42578125" customWidth="1"/>
    <col min="11786" max="11786" width="0.28515625" customWidth="1"/>
    <col min="11787" max="11787" width="0.140625" customWidth="1"/>
    <col min="12033" max="12033" width="9.7109375" customWidth="1"/>
    <col min="12034" max="12034" width="48.5703125" customWidth="1"/>
    <col min="12035" max="12035" width="4" customWidth="1"/>
    <col min="12036" max="12036" width="6.7109375" customWidth="1"/>
    <col min="12037" max="12037" width="10.7109375" customWidth="1"/>
    <col min="12038" max="12038" width="1.28515625" customWidth="1"/>
    <col min="12039" max="12039" width="0.85546875" customWidth="1"/>
    <col min="12040" max="12040" width="8.42578125" customWidth="1"/>
    <col min="12041" max="12041" width="10.42578125" customWidth="1"/>
    <col min="12042" max="12042" width="0.28515625" customWidth="1"/>
    <col min="12043" max="12043" width="0.140625" customWidth="1"/>
    <col min="12289" max="12289" width="9.7109375" customWidth="1"/>
    <col min="12290" max="12290" width="48.5703125" customWidth="1"/>
    <col min="12291" max="12291" width="4" customWidth="1"/>
    <col min="12292" max="12292" width="6.7109375" customWidth="1"/>
    <col min="12293" max="12293" width="10.7109375" customWidth="1"/>
    <col min="12294" max="12294" width="1.28515625" customWidth="1"/>
    <col min="12295" max="12295" width="0.85546875" customWidth="1"/>
    <col min="12296" max="12296" width="8.42578125" customWidth="1"/>
    <col min="12297" max="12297" width="10.42578125" customWidth="1"/>
    <col min="12298" max="12298" width="0.28515625" customWidth="1"/>
    <col min="12299" max="12299" width="0.140625" customWidth="1"/>
    <col min="12545" max="12545" width="9.7109375" customWidth="1"/>
    <col min="12546" max="12546" width="48.5703125" customWidth="1"/>
    <col min="12547" max="12547" width="4" customWidth="1"/>
    <col min="12548" max="12548" width="6.7109375" customWidth="1"/>
    <col min="12549" max="12549" width="10.7109375" customWidth="1"/>
    <col min="12550" max="12550" width="1.28515625" customWidth="1"/>
    <col min="12551" max="12551" width="0.85546875" customWidth="1"/>
    <col min="12552" max="12552" width="8.42578125" customWidth="1"/>
    <col min="12553" max="12553" width="10.42578125" customWidth="1"/>
    <col min="12554" max="12554" width="0.28515625" customWidth="1"/>
    <col min="12555" max="12555" width="0.140625" customWidth="1"/>
    <col min="12801" max="12801" width="9.7109375" customWidth="1"/>
    <col min="12802" max="12802" width="48.5703125" customWidth="1"/>
    <col min="12803" max="12803" width="4" customWidth="1"/>
    <col min="12804" max="12804" width="6.7109375" customWidth="1"/>
    <col min="12805" max="12805" width="10.7109375" customWidth="1"/>
    <col min="12806" max="12806" width="1.28515625" customWidth="1"/>
    <col min="12807" max="12807" width="0.85546875" customWidth="1"/>
    <col min="12808" max="12808" width="8.42578125" customWidth="1"/>
    <col min="12809" max="12809" width="10.42578125" customWidth="1"/>
    <col min="12810" max="12810" width="0.28515625" customWidth="1"/>
    <col min="12811" max="12811" width="0.140625" customWidth="1"/>
    <col min="13057" max="13057" width="9.7109375" customWidth="1"/>
    <col min="13058" max="13058" width="48.5703125" customWidth="1"/>
    <col min="13059" max="13059" width="4" customWidth="1"/>
    <col min="13060" max="13060" width="6.7109375" customWidth="1"/>
    <col min="13061" max="13061" width="10.7109375" customWidth="1"/>
    <col min="13062" max="13062" width="1.28515625" customWidth="1"/>
    <col min="13063" max="13063" width="0.85546875" customWidth="1"/>
    <col min="13064" max="13064" width="8.42578125" customWidth="1"/>
    <col min="13065" max="13065" width="10.42578125" customWidth="1"/>
    <col min="13066" max="13066" width="0.28515625" customWidth="1"/>
    <col min="13067" max="13067" width="0.140625" customWidth="1"/>
    <col min="13313" max="13313" width="9.7109375" customWidth="1"/>
    <col min="13314" max="13314" width="48.5703125" customWidth="1"/>
    <col min="13315" max="13315" width="4" customWidth="1"/>
    <col min="13316" max="13316" width="6.7109375" customWidth="1"/>
    <col min="13317" max="13317" width="10.7109375" customWidth="1"/>
    <col min="13318" max="13318" width="1.28515625" customWidth="1"/>
    <col min="13319" max="13319" width="0.85546875" customWidth="1"/>
    <col min="13320" max="13320" width="8.42578125" customWidth="1"/>
    <col min="13321" max="13321" width="10.42578125" customWidth="1"/>
    <col min="13322" max="13322" width="0.28515625" customWidth="1"/>
    <col min="13323" max="13323" width="0.140625" customWidth="1"/>
    <col min="13569" max="13569" width="9.7109375" customWidth="1"/>
    <col min="13570" max="13570" width="48.5703125" customWidth="1"/>
    <col min="13571" max="13571" width="4" customWidth="1"/>
    <col min="13572" max="13572" width="6.7109375" customWidth="1"/>
    <col min="13573" max="13573" width="10.7109375" customWidth="1"/>
    <col min="13574" max="13574" width="1.28515625" customWidth="1"/>
    <col min="13575" max="13575" width="0.85546875" customWidth="1"/>
    <col min="13576" max="13576" width="8.42578125" customWidth="1"/>
    <col min="13577" max="13577" width="10.42578125" customWidth="1"/>
    <col min="13578" max="13578" width="0.28515625" customWidth="1"/>
    <col min="13579" max="13579" width="0.140625" customWidth="1"/>
    <col min="13825" max="13825" width="9.7109375" customWidth="1"/>
    <col min="13826" max="13826" width="48.5703125" customWidth="1"/>
    <col min="13827" max="13827" width="4" customWidth="1"/>
    <col min="13828" max="13828" width="6.7109375" customWidth="1"/>
    <col min="13829" max="13829" width="10.7109375" customWidth="1"/>
    <col min="13830" max="13830" width="1.28515625" customWidth="1"/>
    <col min="13831" max="13831" width="0.85546875" customWidth="1"/>
    <col min="13832" max="13832" width="8.42578125" customWidth="1"/>
    <col min="13833" max="13833" width="10.42578125" customWidth="1"/>
    <col min="13834" max="13834" width="0.28515625" customWidth="1"/>
    <col min="13835" max="13835" width="0.140625" customWidth="1"/>
    <col min="14081" max="14081" width="9.7109375" customWidth="1"/>
    <col min="14082" max="14082" width="48.5703125" customWidth="1"/>
    <col min="14083" max="14083" width="4" customWidth="1"/>
    <col min="14084" max="14084" width="6.7109375" customWidth="1"/>
    <col min="14085" max="14085" width="10.7109375" customWidth="1"/>
    <col min="14086" max="14086" width="1.28515625" customWidth="1"/>
    <col min="14087" max="14087" width="0.85546875" customWidth="1"/>
    <col min="14088" max="14088" width="8.42578125" customWidth="1"/>
    <col min="14089" max="14089" width="10.42578125" customWidth="1"/>
    <col min="14090" max="14090" width="0.28515625" customWidth="1"/>
    <col min="14091" max="14091" width="0.140625" customWidth="1"/>
    <col min="14337" max="14337" width="9.7109375" customWidth="1"/>
    <col min="14338" max="14338" width="48.5703125" customWidth="1"/>
    <col min="14339" max="14339" width="4" customWidth="1"/>
    <col min="14340" max="14340" width="6.7109375" customWidth="1"/>
    <col min="14341" max="14341" width="10.7109375" customWidth="1"/>
    <col min="14342" max="14342" width="1.28515625" customWidth="1"/>
    <col min="14343" max="14343" width="0.85546875" customWidth="1"/>
    <col min="14344" max="14344" width="8.42578125" customWidth="1"/>
    <col min="14345" max="14345" width="10.42578125" customWidth="1"/>
    <col min="14346" max="14346" width="0.28515625" customWidth="1"/>
    <col min="14347" max="14347" width="0.140625" customWidth="1"/>
    <col min="14593" max="14593" width="9.7109375" customWidth="1"/>
    <col min="14594" max="14594" width="48.5703125" customWidth="1"/>
    <col min="14595" max="14595" width="4" customWidth="1"/>
    <col min="14596" max="14596" width="6.7109375" customWidth="1"/>
    <col min="14597" max="14597" width="10.7109375" customWidth="1"/>
    <col min="14598" max="14598" width="1.28515625" customWidth="1"/>
    <col min="14599" max="14599" width="0.85546875" customWidth="1"/>
    <col min="14600" max="14600" width="8.42578125" customWidth="1"/>
    <col min="14601" max="14601" width="10.42578125" customWidth="1"/>
    <col min="14602" max="14602" width="0.28515625" customWidth="1"/>
    <col min="14603" max="14603" width="0.140625" customWidth="1"/>
    <col min="14849" max="14849" width="9.7109375" customWidth="1"/>
    <col min="14850" max="14850" width="48.5703125" customWidth="1"/>
    <col min="14851" max="14851" width="4" customWidth="1"/>
    <col min="14852" max="14852" width="6.7109375" customWidth="1"/>
    <col min="14853" max="14853" width="10.7109375" customWidth="1"/>
    <col min="14854" max="14854" width="1.28515625" customWidth="1"/>
    <col min="14855" max="14855" width="0.85546875" customWidth="1"/>
    <col min="14856" max="14856" width="8.42578125" customWidth="1"/>
    <col min="14857" max="14857" width="10.42578125" customWidth="1"/>
    <col min="14858" max="14858" width="0.28515625" customWidth="1"/>
    <col min="14859" max="14859" width="0.140625" customWidth="1"/>
    <col min="15105" max="15105" width="9.7109375" customWidth="1"/>
    <col min="15106" max="15106" width="48.5703125" customWidth="1"/>
    <col min="15107" max="15107" width="4" customWidth="1"/>
    <col min="15108" max="15108" width="6.7109375" customWidth="1"/>
    <col min="15109" max="15109" width="10.7109375" customWidth="1"/>
    <col min="15110" max="15110" width="1.28515625" customWidth="1"/>
    <col min="15111" max="15111" width="0.85546875" customWidth="1"/>
    <col min="15112" max="15112" width="8.42578125" customWidth="1"/>
    <col min="15113" max="15113" width="10.42578125" customWidth="1"/>
    <col min="15114" max="15114" width="0.28515625" customWidth="1"/>
    <col min="15115" max="15115" width="0.140625" customWidth="1"/>
    <col min="15361" max="15361" width="9.7109375" customWidth="1"/>
    <col min="15362" max="15362" width="48.5703125" customWidth="1"/>
    <col min="15363" max="15363" width="4" customWidth="1"/>
    <col min="15364" max="15364" width="6.7109375" customWidth="1"/>
    <col min="15365" max="15365" width="10.7109375" customWidth="1"/>
    <col min="15366" max="15366" width="1.28515625" customWidth="1"/>
    <col min="15367" max="15367" width="0.85546875" customWidth="1"/>
    <col min="15368" max="15368" width="8.42578125" customWidth="1"/>
    <col min="15369" max="15369" width="10.42578125" customWidth="1"/>
    <col min="15370" max="15370" width="0.28515625" customWidth="1"/>
    <col min="15371" max="15371" width="0.140625" customWidth="1"/>
    <col min="15617" max="15617" width="9.7109375" customWidth="1"/>
    <col min="15618" max="15618" width="48.5703125" customWidth="1"/>
    <col min="15619" max="15619" width="4" customWidth="1"/>
    <col min="15620" max="15620" width="6.7109375" customWidth="1"/>
    <col min="15621" max="15621" width="10.7109375" customWidth="1"/>
    <col min="15622" max="15622" width="1.28515625" customWidth="1"/>
    <col min="15623" max="15623" width="0.85546875" customWidth="1"/>
    <col min="15624" max="15624" width="8.42578125" customWidth="1"/>
    <col min="15625" max="15625" width="10.42578125" customWidth="1"/>
    <col min="15626" max="15626" width="0.28515625" customWidth="1"/>
    <col min="15627" max="15627" width="0.140625" customWidth="1"/>
    <col min="15873" max="15873" width="9.7109375" customWidth="1"/>
    <col min="15874" max="15874" width="48.5703125" customWidth="1"/>
    <col min="15875" max="15875" width="4" customWidth="1"/>
    <col min="15876" max="15876" width="6.7109375" customWidth="1"/>
    <col min="15877" max="15877" width="10.7109375" customWidth="1"/>
    <col min="15878" max="15878" width="1.28515625" customWidth="1"/>
    <col min="15879" max="15879" width="0.85546875" customWidth="1"/>
    <col min="15880" max="15880" width="8.42578125" customWidth="1"/>
    <col min="15881" max="15881" width="10.42578125" customWidth="1"/>
    <col min="15882" max="15882" width="0.28515625" customWidth="1"/>
    <col min="15883" max="15883" width="0.140625" customWidth="1"/>
    <col min="16129" max="16129" width="9.7109375" customWidth="1"/>
    <col min="16130" max="16130" width="48.5703125" customWidth="1"/>
    <col min="16131" max="16131" width="4" customWidth="1"/>
    <col min="16132" max="16132" width="6.7109375" customWidth="1"/>
    <col min="16133" max="16133" width="10.7109375" customWidth="1"/>
    <col min="16134" max="16134" width="1.28515625" customWidth="1"/>
    <col min="16135" max="16135" width="0.85546875" customWidth="1"/>
    <col min="16136" max="16136" width="8.42578125" customWidth="1"/>
    <col min="16137" max="16137" width="10.42578125" customWidth="1"/>
    <col min="16138" max="16138" width="0.28515625" customWidth="1"/>
    <col min="16139" max="16139" width="0.140625" customWidth="1"/>
  </cols>
  <sheetData>
    <row r="1" spans="1:11" ht="21" customHeight="1" x14ac:dyDescent="0.2">
      <c r="A1" s="181" t="s">
        <v>80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</row>
    <row r="2" spans="1:11" ht="0.95" customHeight="1" x14ac:dyDescent="0.2"/>
    <row r="3" spans="1:11" ht="17.100000000000001" customHeight="1" x14ac:dyDescent="0.2">
      <c r="A3" s="182" t="s">
        <v>159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</row>
    <row r="4" spans="1:11" ht="2.1" customHeight="1" x14ac:dyDescent="0.2"/>
    <row r="5" spans="1:11" ht="16.899999999999999" customHeight="1" x14ac:dyDescent="0.2">
      <c r="D5" s="183" t="s">
        <v>160</v>
      </c>
      <c r="E5" s="141"/>
      <c r="F5" s="141"/>
      <c r="H5" s="183" t="s">
        <v>161</v>
      </c>
      <c r="I5" s="141"/>
    </row>
    <row r="6" spans="1:11" ht="12.75" hidden="1" customHeight="1" x14ac:dyDescent="0.2"/>
    <row r="7" spans="1:11" ht="11.45" customHeight="1" x14ac:dyDescent="0.2">
      <c r="A7" s="184" t="s">
        <v>77</v>
      </c>
      <c r="B7" s="176"/>
      <c r="C7" s="184"/>
      <c r="D7" s="176"/>
      <c r="E7" s="14"/>
      <c r="F7" s="184"/>
      <c r="G7" s="177"/>
      <c r="H7" s="176"/>
      <c r="I7" s="184"/>
      <c r="J7" s="176"/>
    </row>
    <row r="8" spans="1:11" ht="33.75" customHeight="1" x14ac:dyDescent="0.2">
      <c r="A8" s="15" t="s">
        <v>76</v>
      </c>
      <c r="B8" s="15" t="s">
        <v>75</v>
      </c>
      <c r="C8" s="175" t="s">
        <v>162</v>
      </c>
      <c r="D8" s="176"/>
      <c r="E8" s="16" t="s">
        <v>163</v>
      </c>
      <c r="F8" s="175" t="s">
        <v>74</v>
      </c>
      <c r="G8" s="177"/>
      <c r="H8" s="176"/>
      <c r="I8" s="175" t="s">
        <v>73</v>
      </c>
      <c r="J8" s="176"/>
    </row>
    <row r="9" spans="1:11" ht="11.45" customHeight="1" x14ac:dyDescent="0.2">
      <c r="A9" s="190"/>
      <c r="B9" s="176"/>
      <c r="C9" s="191"/>
      <c r="D9" s="176"/>
      <c r="E9" s="17"/>
      <c r="F9" s="192"/>
      <c r="G9" s="177"/>
      <c r="H9" s="176"/>
      <c r="I9" s="191"/>
      <c r="J9" s="176"/>
    </row>
    <row r="10" spans="1:11" ht="11.45" customHeight="1" x14ac:dyDescent="0.2">
      <c r="A10" s="190"/>
      <c r="B10" s="176"/>
      <c r="C10" s="191"/>
      <c r="D10" s="176"/>
      <c r="E10" s="17"/>
      <c r="F10" s="191"/>
      <c r="G10" s="177"/>
      <c r="H10" s="176"/>
      <c r="I10" s="192"/>
      <c r="J10" s="176"/>
    </row>
    <row r="11" spans="1:11" ht="17.100000000000001" customHeight="1" x14ac:dyDescent="0.2">
      <c r="A11" s="18" t="s">
        <v>69</v>
      </c>
      <c r="B11" s="178" t="s">
        <v>68</v>
      </c>
      <c r="C11" s="177"/>
      <c r="D11" s="177"/>
      <c r="E11" s="177"/>
      <c r="F11" s="177"/>
      <c r="G11" s="177"/>
      <c r="H11" s="177"/>
      <c r="I11" s="177"/>
      <c r="J11" s="176"/>
    </row>
    <row r="12" spans="1:11" ht="17.100000000000001" customHeight="1" x14ac:dyDescent="0.2">
      <c r="A12" s="19" t="s">
        <v>164</v>
      </c>
      <c r="B12" s="179" t="s">
        <v>66</v>
      </c>
      <c r="C12" s="177"/>
      <c r="D12" s="177"/>
      <c r="E12" s="177"/>
      <c r="F12" s="177"/>
      <c r="G12" s="177"/>
      <c r="H12" s="177"/>
      <c r="I12" s="177"/>
      <c r="J12" s="176"/>
    </row>
    <row r="13" spans="1:11" ht="17.100000000000001" customHeight="1" x14ac:dyDescent="0.2">
      <c r="A13" s="20" t="s">
        <v>165</v>
      </c>
      <c r="B13" s="180" t="s">
        <v>64</v>
      </c>
      <c r="C13" s="177"/>
      <c r="D13" s="177"/>
      <c r="E13" s="177"/>
      <c r="F13" s="177"/>
      <c r="G13" s="177"/>
      <c r="H13" s="177"/>
      <c r="I13" s="177"/>
      <c r="J13" s="176"/>
    </row>
    <row r="14" spans="1:11" ht="11.45" customHeight="1" x14ac:dyDescent="0.2">
      <c r="A14" s="21" t="s">
        <v>166</v>
      </c>
      <c r="B14" s="21" t="s">
        <v>167</v>
      </c>
      <c r="C14" s="185">
        <v>0</v>
      </c>
      <c r="D14" s="176"/>
      <c r="E14" s="22">
        <v>0</v>
      </c>
      <c r="F14" s="185">
        <v>0</v>
      </c>
      <c r="G14" s="177"/>
      <c r="H14" s="176"/>
      <c r="I14" s="185">
        <v>0</v>
      </c>
      <c r="J14" s="176"/>
    </row>
    <row r="15" spans="1:11" ht="11.45" customHeight="1" x14ac:dyDescent="0.2">
      <c r="A15" s="186" t="s">
        <v>168</v>
      </c>
      <c r="B15" s="176"/>
      <c r="C15" s="187">
        <v>0</v>
      </c>
      <c r="D15" s="176"/>
      <c r="E15" s="23">
        <v>0</v>
      </c>
      <c r="F15" s="187">
        <v>0</v>
      </c>
      <c r="G15" s="177"/>
      <c r="H15" s="176"/>
      <c r="I15" s="187">
        <v>0</v>
      </c>
      <c r="J15" s="176"/>
    </row>
    <row r="16" spans="1:11" ht="17.100000000000001" customHeight="1" x14ac:dyDescent="0.2">
      <c r="A16" s="20" t="s">
        <v>169</v>
      </c>
      <c r="B16" s="180" t="s">
        <v>62</v>
      </c>
      <c r="C16" s="177"/>
      <c r="D16" s="177"/>
      <c r="E16" s="177"/>
      <c r="F16" s="177"/>
      <c r="G16" s="177"/>
      <c r="H16" s="177"/>
      <c r="I16" s="177"/>
      <c r="J16" s="176"/>
    </row>
    <row r="17" spans="1:10" ht="11.45" customHeight="1" x14ac:dyDescent="0.2">
      <c r="A17" s="21" t="s">
        <v>170</v>
      </c>
      <c r="B17" s="21" t="s">
        <v>171</v>
      </c>
      <c r="C17" s="185">
        <v>22650</v>
      </c>
      <c r="D17" s="176"/>
      <c r="E17" s="22">
        <v>0</v>
      </c>
      <c r="F17" s="185">
        <v>0</v>
      </c>
      <c r="G17" s="177"/>
      <c r="H17" s="176"/>
      <c r="I17" s="185">
        <v>22650</v>
      </c>
      <c r="J17" s="176"/>
    </row>
    <row r="18" spans="1:10" ht="11.45" customHeight="1" x14ac:dyDescent="0.2">
      <c r="A18" s="186" t="s">
        <v>172</v>
      </c>
      <c r="B18" s="176"/>
      <c r="C18" s="187">
        <v>22650</v>
      </c>
      <c r="D18" s="176"/>
      <c r="E18" s="23">
        <v>0</v>
      </c>
      <c r="F18" s="187">
        <v>0</v>
      </c>
      <c r="G18" s="177"/>
      <c r="H18" s="176"/>
      <c r="I18" s="187">
        <v>22650</v>
      </c>
      <c r="J18" s="176"/>
    </row>
    <row r="19" spans="1:10" ht="17.100000000000001" customHeight="1" x14ac:dyDescent="0.2">
      <c r="A19" s="20" t="s">
        <v>173</v>
      </c>
      <c r="B19" s="180" t="s">
        <v>60</v>
      </c>
      <c r="C19" s="177"/>
      <c r="D19" s="177"/>
      <c r="E19" s="177"/>
      <c r="F19" s="177"/>
      <c r="G19" s="177"/>
      <c r="H19" s="177"/>
      <c r="I19" s="177"/>
      <c r="J19" s="176"/>
    </row>
    <row r="20" spans="1:10" ht="11.25" customHeight="1" x14ac:dyDescent="0.2">
      <c r="A20" s="21" t="s">
        <v>174</v>
      </c>
      <c r="B20" s="21" t="s">
        <v>175</v>
      </c>
      <c r="C20" s="185">
        <v>0</v>
      </c>
      <c r="D20" s="176"/>
      <c r="E20" s="22">
        <v>0</v>
      </c>
      <c r="F20" s="185">
        <v>0</v>
      </c>
      <c r="G20" s="177"/>
      <c r="H20" s="176"/>
      <c r="I20" s="185">
        <v>0</v>
      </c>
      <c r="J20" s="176"/>
    </row>
    <row r="21" spans="1:10" ht="11.45" customHeight="1" x14ac:dyDescent="0.2">
      <c r="A21" s="21" t="s">
        <v>176</v>
      </c>
      <c r="B21" s="21" t="s">
        <v>177</v>
      </c>
      <c r="C21" s="185">
        <v>0</v>
      </c>
      <c r="D21" s="176"/>
      <c r="E21" s="22">
        <v>0</v>
      </c>
      <c r="F21" s="185">
        <v>0</v>
      </c>
      <c r="G21" s="177"/>
      <c r="H21" s="176"/>
      <c r="I21" s="185">
        <v>0</v>
      </c>
      <c r="J21" s="176"/>
    </row>
    <row r="22" spans="1:10" ht="11.45" customHeight="1" x14ac:dyDescent="0.2">
      <c r="A22" s="186" t="s">
        <v>178</v>
      </c>
      <c r="B22" s="176"/>
      <c r="C22" s="187">
        <v>0</v>
      </c>
      <c r="D22" s="176"/>
      <c r="E22" s="23">
        <v>0</v>
      </c>
      <c r="F22" s="187">
        <v>0</v>
      </c>
      <c r="G22" s="177"/>
      <c r="H22" s="176"/>
      <c r="I22" s="187">
        <v>0</v>
      </c>
      <c r="J22" s="176"/>
    </row>
    <row r="23" spans="1:10" ht="17.100000000000001" customHeight="1" x14ac:dyDescent="0.2">
      <c r="A23" s="20" t="s">
        <v>179</v>
      </c>
      <c r="B23" s="180" t="s">
        <v>58</v>
      </c>
      <c r="C23" s="177"/>
      <c r="D23" s="177"/>
      <c r="E23" s="177"/>
      <c r="F23" s="177"/>
      <c r="G23" s="177"/>
      <c r="H23" s="177"/>
      <c r="I23" s="177"/>
      <c r="J23" s="176"/>
    </row>
    <row r="24" spans="1:10" ht="11.45" customHeight="1" x14ac:dyDescent="0.2">
      <c r="A24" s="21" t="s">
        <v>180</v>
      </c>
      <c r="B24" s="21" t="s">
        <v>181</v>
      </c>
      <c r="C24" s="185">
        <v>0</v>
      </c>
      <c r="D24" s="176"/>
      <c r="E24" s="22">
        <v>0</v>
      </c>
      <c r="F24" s="185">
        <v>0</v>
      </c>
      <c r="G24" s="177"/>
      <c r="H24" s="176"/>
      <c r="I24" s="185">
        <v>0</v>
      </c>
      <c r="J24" s="176"/>
    </row>
    <row r="25" spans="1:10" ht="11.45" customHeight="1" x14ac:dyDescent="0.2">
      <c r="A25" s="21" t="s">
        <v>182</v>
      </c>
      <c r="B25" s="21" t="s">
        <v>183</v>
      </c>
      <c r="C25" s="185">
        <v>0</v>
      </c>
      <c r="D25" s="176"/>
      <c r="E25" s="22">
        <v>0</v>
      </c>
      <c r="F25" s="185">
        <v>0</v>
      </c>
      <c r="G25" s="177"/>
      <c r="H25" s="176"/>
      <c r="I25" s="185">
        <v>0</v>
      </c>
      <c r="J25" s="176"/>
    </row>
    <row r="26" spans="1:10" ht="11.45" customHeight="1" x14ac:dyDescent="0.2">
      <c r="A26" s="21" t="s">
        <v>184</v>
      </c>
      <c r="B26" s="21" t="s">
        <v>185</v>
      </c>
      <c r="C26" s="185">
        <v>0</v>
      </c>
      <c r="D26" s="176"/>
      <c r="E26" s="22">
        <v>0</v>
      </c>
      <c r="F26" s="185">
        <v>0</v>
      </c>
      <c r="G26" s="177"/>
      <c r="H26" s="176"/>
      <c r="I26" s="185">
        <v>0</v>
      </c>
      <c r="J26" s="176"/>
    </row>
    <row r="27" spans="1:10" ht="11.25" customHeight="1" x14ac:dyDescent="0.2">
      <c r="A27" s="186" t="s">
        <v>186</v>
      </c>
      <c r="B27" s="176"/>
      <c r="C27" s="187">
        <v>0</v>
      </c>
      <c r="D27" s="176"/>
      <c r="E27" s="23">
        <v>0</v>
      </c>
      <c r="F27" s="187">
        <v>0</v>
      </c>
      <c r="G27" s="177"/>
      <c r="H27" s="176"/>
      <c r="I27" s="187">
        <v>0</v>
      </c>
      <c r="J27" s="176"/>
    </row>
    <row r="28" spans="1:10" ht="11.45" customHeight="1" x14ac:dyDescent="0.2">
      <c r="A28" s="186" t="s">
        <v>187</v>
      </c>
      <c r="B28" s="176"/>
      <c r="C28" s="187">
        <v>22650</v>
      </c>
      <c r="D28" s="176"/>
      <c r="E28" s="23">
        <v>0</v>
      </c>
      <c r="F28" s="187">
        <v>0</v>
      </c>
      <c r="G28" s="177"/>
      <c r="H28" s="176"/>
      <c r="I28" s="187">
        <v>22650</v>
      </c>
      <c r="J28" s="176"/>
    </row>
    <row r="29" spans="1:10" ht="17.100000000000001" customHeight="1" x14ac:dyDescent="0.2">
      <c r="A29" s="19" t="s">
        <v>188</v>
      </c>
      <c r="B29" s="179" t="s">
        <v>55</v>
      </c>
      <c r="C29" s="177"/>
      <c r="D29" s="177"/>
      <c r="E29" s="177"/>
      <c r="F29" s="177"/>
      <c r="G29" s="177"/>
      <c r="H29" s="177"/>
      <c r="I29" s="177"/>
      <c r="J29" s="176"/>
    </row>
    <row r="30" spans="1:10" ht="17.100000000000001" customHeight="1" x14ac:dyDescent="0.2">
      <c r="A30" s="20" t="s">
        <v>189</v>
      </c>
      <c r="B30" s="180" t="s">
        <v>53</v>
      </c>
      <c r="C30" s="177"/>
      <c r="D30" s="177"/>
      <c r="E30" s="177"/>
      <c r="F30" s="177"/>
      <c r="G30" s="177"/>
      <c r="H30" s="177"/>
      <c r="I30" s="177"/>
      <c r="J30" s="176"/>
    </row>
    <row r="31" spans="1:10" ht="11.45" customHeight="1" x14ac:dyDescent="0.2">
      <c r="A31" s="21" t="s">
        <v>190</v>
      </c>
      <c r="B31" s="21" t="s">
        <v>191</v>
      </c>
      <c r="C31" s="185">
        <v>500000</v>
      </c>
      <c r="D31" s="176"/>
      <c r="E31" s="22">
        <v>13500000</v>
      </c>
      <c r="F31" s="185">
        <v>13500000</v>
      </c>
      <c r="G31" s="177"/>
      <c r="H31" s="176"/>
      <c r="I31" s="185">
        <v>14000000</v>
      </c>
      <c r="J31" s="176"/>
    </row>
    <row r="32" spans="1:10" ht="11.45" customHeight="1" x14ac:dyDescent="0.2">
      <c r="A32" s="21" t="s">
        <v>192</v>
      </c>
      <c r="B32" s="21" t="s">
        <v>193</v>
      </c>
      <c r="C32" s="185">
        <v>0</v>
      </c>
      <c r="D32" s="176"/>
      <c r="E32" s="22">
        <v>0</v>
      </c>
      <c r="F32" s="185">
        <v>0</v>
      </c>
      <c r="G32" s="177"/>
      <c r="H32" s="176"/>
      <c r="I32" s="185">
        <v>0</v>
      </c>
      <c r="J32" s="176"/>
    </row>
    <row r="33" spans="1:10" ht="11.45" customHeight="1" x14ac:dyDescent="0.2">
      <c r="A33" s="21" t="s">
        <v>194</v>
      </c>
      <c r="B33" s="21" t="s">
        <v>195</v>
      </c>
      <c r="C33" s="185">
        <v>0</v>
      </c>
      <c r="D33" s="176"/>
      <c r="E33" s="22">
        <v>0</v>
      </c>
      <c r="F33" s="185">
        <v>0</v>
      </c>
      <c r="G33" s="177"/>
      <c r="H33" s="176"/>
      <c r="I33" s="185">
        <v>0</v>
      </c>
      <c r="J33" s="176"/>
    </row>
    <row r="34" spans="1:10" ht="11.25" customHeight="1" x14ac:dyDescent="0.2">
      <c r="A34" s="21" t="s">
        <v>196</v>
      </c>
      <c r="B34" s="21" t="s">
        <v>197</v>
      </c>
      <c r="C34" s="185">
        <v>250000</v>
      </c>
      <c r="D34" s="176"/>
      <c r="E34" s="22">
        <v>5000000</v>
      </c>
      <c r="F34" s="185">
        <v>5000000</v>
      </c>
      <c r="G34" s="177"/>
      <c r="H34" s="176"/>
      <c r="I34" s="185">
        <v>5250000</v>
      </c>
      <c r="J34" s="176"/>
    </row>
    <row r="35" spans="1:10" ht="11.45" customHeight="1" x14ac:dyDescent="0.2">
      <c r="A35" s="21" t="s">
        <v>198</v>
      </c>
      <c r="B35" s="21" t="s">
        <v>199</v>
      </c>
      <c r="C35" s="185">
        <v>0</v>
      </c>
      <c r="D35" s="176"/>
      <c r="E35" s="22">
        <v>63790</v>
      </c>
      <c r="F35" s="185">
        <v>63790</v>
      </c>
      <c r="G35" s="177"/>
      <c r="H35" s="176"/>
      <c r="I35" s="185">
        <v>63790</v>
      </c>
      <c r="J35" s="176"/>
    </row>
    <row r="36" spans="1:10" ht="11.45" customHeight="1" x14ac:dyDescent="0.2">
      <c r="A36" s="21" t="s">
        <v>200</v>
      </c>
      <c r="B36" s="21" t="s">
        <v>201</v>
      </c>
      <c r="C36" s="185">
        <v>0</v>
      </c>
      <c r="D36" s="176"/>
      <c r="E36" s="22">
        <v>50000</v>
      </c>
      <c r="F36" s="185">
        <v>50000</v>
      </c>
      <c r="G36" s="177"/>
      <c r="H36" s="176"/>
      <c r="I36" s="185">
        <v>50000</v>
      </c>
      <c r="J36" s="176"/>
    </row>
    <row r="37" spans="1:10" ht="11.45" customHeight="1" x14ac:dyDescent="0.2">
      <c r="A37" s="186" t="s">
        <v>202</v>
      </c>
      <c r="B37" s="176"/>
      <c r="C37" s="187">
        <v>750000</v>
      </c>
      <c r="D37" s="176"/>
      <c r="E37" s="23">
        <v>18613790</v>
      </c>
      <c r="F37" s="187">
        <v>18613790</v>
      </c>
      <c r="G37" s="177"/>
      <c r="H37" s="176"/>
      <c r="I37" s="187">
        <v>19363790</v>
      </c>
      <c r="J37" s="176"/>
    </row>
    <row r="38" spans="1:10" ht="17.100000000000001" customHeight="1" x14ac:dyDescent="0.2">
      <c r="A38" s="20" t="s">
        <v>203</v>
      </c>
      <c r="B38" s="180" t="s">
        <v>51</v>
      </c>
      <c r="C38" s="177"/>
      <c r="D38" s="177"/>
      <c r="E38" s="177"/>
      <c r="F38" s="177"/>
      <c r="G38" s="177"/>
      <c r="H38" s="177"/>
      <c r="I38" s="177"/>
      <c r="J38" s="176"/>
    </row>
    <row r="39" spans="1:10" ht="11.45" customHeight="1" x14ac:dyDescent="0.2">
      <c r="A39" s="21" t="s">
        <v>204</v>
      </c>
      <c r="B39" s="21" t="s">
        <v>205</v>
      </c>
      <c r="C39" s="185">
        <v>0</v>
      </c>
      <c r="D39" s="176"/>
      <c r="E39" s="22">
        <v>0</v>
      </c>
      <c r="F39" s="185">
        <v>0</v>
      </c>
      <c r="G39" s="177"/>
      <c r="H39" s="176"/>
      <c r="I39" s="185">
        <v>0</v>
      </c>
      <c r="J39" s="176"/>
    </row>
    <row r="40" spans="1:10" ht="11.25" customHeight="1" x14ac:dyDescent="0.2">
      <c r="A40" s="186" t="s">
        <v>206</v>
      </c>
      <c r="B40" s="176"/>
      <c r="C40" s="187">
        <v>0</v>
      </c>
      <c r="D40" s="176"/>
      <c r="E40" s="23">
        <v>0</v>
      </c>
      <c r="F40" s="187">
        <v>0</v>
      </c>
      <c r="G40" s="177"/>
      <c r="H40" s="176"/>
      <c r="I40" s="187">
        <v>0</v>
      </c>
      <c r="J40" s="176"/>
    </row>
    <row r="41" spans="1:10" ht="17.100000000000001" customHeight="1" x14ac:dyDescent="0.2">
      <c r="A41" s="20" t="s">
        <v>207</v>
      </c>
      <c r="B41" s="180" t="s">
        <v>49</v>
      </c>
      <c r="C41" s="177"/>
      <c r="D41" s="177"/>
      <c r="E41" s="177"/>
      <c r="F41" s="177"/>
      <c r="G41" s="177"/>
      <c r="H41" s="177"/>
      <c r="I41" s="177"/>
      <c r="J41" s="176"/>
    </row>
    <row r="42" spans="1:10" ht="11.25" customHeight="1" x14ac:dyDescent="0.2">
      <c r="A42" s="21" t="s">
        <v>208</v>
      </c>
      <c r="B42" s="21" t="s">
        <v>209</v>
      </c>
      <c r="C42" s="185">
        <v>500000</v>
      </c>
      <c r="D42" s="176"/>
      <c r="E42" s="22">
        <v>2300000</v>
      </c>
      <c r="F42" s="185">
        <v>1801525</v>
      </c>
      <c r="G42" s="177"/>
      <c r="H42" s="176"/>
      <c r="I42" s="185">
        <v>2301525</v>
      </c>
      <c r="J42" s="176"/>
    </row>
    <row r="43" spans="1:10" ht="11.45" customHeight="1" x14ac:dyDescent="0.2">
      <c r="A43" s="21" t="s">
        <v>210</v>
      </c>
      <c r="B43" s="21" t="s">
        <v>211</v>
      </c>
      <c r="C43" s="185">
        <v>0</v>
      </c>
      <c r="D43" s="176"/>
      <c r="E43" s="22">
        <v>0</v>
      </c>
      <c r="F43" s="185">
        <v>0</v>
      </c>
      <c r="G43" s="177"/>
      <c r="H43" s="176"/>
      <c r="I43" s="185">
        <v>0</v>
      </c>
      <c r="J43" s="176"/>
    </row>
    <row r="44" spans="1:10" ht="11.45" customHeight="1" x14ac:dyDescent="0.2">
      <c r="A44" s="21" t="s">
        <v>212</v>
      </c>
      <c r="B44" s="21" t="s">
        <v>213</v>
      </c>
      <c r="C44" s="185">
        <v>0</v>
      </c>
      <c r="D44" s="176"/>
      <c r="E44" s="22">
        <v>1000</v>
      </c>
      <c r="F44" s="185">
        <v>1000</v>
      </c>
      <c r="G44" s="177"/>
      <c r="H44" s="176"/>
      <c r="I44" s="185">
        <v>1000</v>
      </c>
      <c r="J44" s="176"/>
    </row>
    <row r="45" spans="1:10" ht="11.45" customHeight="1" x14ac:dyDescent="0.2">
      <c r="A45" s="21" t="s">
        <v>214</v>
      </c>
      <c r="B45" s="21" t="s">
        <v>215</v>
      </c>
      <c r="C45" s="185">
        <v>0</v>
      </c>
      <c r="D45" s="176"/>
      <c r="E45" s="22">
        <v>0</v>
      </c>
      <c r="F45" s="185">
        <v>0</v>
      </c>
      <c r="G45" s="177"/>
      <c r="H45" s="176"/>
      <c r="I45" s="185">
        <v>0</v>
      </c>
      <c r="J45" s="176"/>
    </row>
    <row r="46" spans="1:10" ht="11.25" customHeight="1" x14ac:dyDescent="0.2">
      <c r="A46" s="186" t="s">
        <v>216</v>
      </c>
      <c r="B46" s="176"/>
      <c r="C46" s="187">
        <v>500000</v>
      </c>
      <c r="D46" s="176"/>
      <c r="E46" s="23">
        <v>2301000</v>
      </c>
      <c r="F46" s="187">
        <v>1802525</v>
      </c>
      <c r="G46" s="177"/>
      <c r="H46" s="176"/>
      <c r="I46" s="187">
        <v>2302525</v>
      </c>
      <c r="J46" s="176"/>
    </row>
    <row r="47" spans="1:10" ht="17.100000000000001" customHeight="1" x14ac:dyDescent="0.2">
      <c r="A47" s="20" t="s">
        <v>217</v>
      </c>
      <c r="B47" s="180" t="s">
        <v>47</v>
      </c>
      <c r="C47" s="177"/>
      <c r="D47" s="177"/>
      <c r="E47" s="177"/>
      <c r="F47" s="177"/>
      <c r="G47" s="177"/>
      <c r="H47" s="177"/>
      <c r="I47" s="177"/>
      <c r="J47" s="176"/>
    </row>
    <row r="48" spans="1:10" ht="11.25" customHeight="1" x14ac:dyDescent="0.2">
      <c r="A48" s="21" t="s">
        <v>218</v>
      </c>
      <c r="B48" s="21" t="s">
        <v>219</v>
      </c>
      <c r="C48" s="185">
        <v>50000</v>
      </c>
      <c r="D48" s="176"/>
      <c r="E48" s="22">
        <v>15000</v>
      </c>
      <c r="F48" s="185">
        <v>15000</v>
      </c>
      <c r="G48" s="177"/>
      <c r="H48" s="176"/>
      <c r="I48" s="185">
        <v>65000</v>
      </c>
      <c r="J48" s="176"/>
    </row>
    <row r="49" spans="1:10" ht="11.45" customHeight="1" x14ac:dyDescent="0.2">
      <c r="A49" s="21" t="s">
        <v>220</v>
      </c>
      <c r="B49" s="21" t="s">
        <v>221</v>
      </c>
      <c r="C49" s="185">
        <v>0</v>
      </c>
      <c r="D49" s="176"/>
      <c r="E49" s="22">
        <v>0</v>
      </c>
      <c r="F49" s="185">
        <v>0</v>
      </c>
      <c r="G49" s="177"/>
      <c r="H49" s="176"/>
      <c r="I49" s="185">
        <v>0</v>
      </c>
      <c r="J49" s="176"/>
    </row>
    <row r="50" spans="1:10" ht="11.45" customHeight="1" x14ac:dyDescent="0.2">
      <c r="A50" s="186" t="s">
        <v>222</v>
      </c>
      <c r="B50" s="176"/>
      <c r="C50" s="187">
        <v>50000</v>
      </c>
      <c r="D50" s="176"/>
      <c r="E50" s="23">
        <v>15000</v>
      </c>
      <c r="F50" s="187">
        <v>15000</v>
      </c>
      <c r="G50" s="177"/>
      <c r="H50" s="176"/>
      <c r="I50" s="187">
        <v>65000</v>
      </c>
      <c r="J50" s="176"/>
    </row>
    <row r="51" spans="1:10" ht="17.100000000000001" customHeight="1" x14ac:dyDescent="0.2">
      <c r="A51" s="20" t="s">
        <v>223</v>
      </c>
      <c r="B51" s="180" t="s">
        <v>45</v>
      </c>
      <c r="C51" s="177"/>
      <c r="D51" s="177"/>
      <c r="E51" s="177"/>
      <c r="F51" s="177"/>
      <c r="G51" s="177"/>
      <c r="H51" s="177"/>
      <c r="I51" s="177"/>
      <c r="J51" s="176"/>
    </row>
    <row r="52" spans="1:10" ht="11.45" customHeight="1" x14ac:dyDescent="0.2">
      <c r="A52" s="21" t="s">
        <v>224</v>
      </c>
      <c r="B52" s="21" t="s">
        <v>225</v>
      </c>
      <c r="C52" s="185">
        <v>0</v>
      </c>
      <c r="D52" s="176"/>
      <c r="E52" s="22">
        <v>35000</v>
      </c>
      <c r="F52" s="185">
        <v>35000</v>
      </c>
      <c r="G52" s="177"/>
      <c r="H52" s="176"/>
      <c r="I52" s="185">
        <v>35000</v>
      </c>
      <c r="J52" s="176"/>
    </row>
    <row r="53" spans="1:10" ht="11.45" customHeight="1" x14ac:dyDescent="0.2">
      <c r="A53" s="21" t="s">
        <v>226</v>
      </c>
      <c r="B53" s="21" t="s">
        <v>227</v>
      </c>
      <c r="C53" s="185">
        <v>0</v>
      </c>
      <c r="D53" s="176"/>
      <c r="E53" s="22">
        <v>20000</v>
      </c>
      <c r="F53" s="185">
        <v>20000</v>
      </c>
      <c r="G53" s="177"/>
      <c r="H53" s="176"/>
      <c r="I53" s="185">
        <v>20000</v>
      </c>
      <c r="J53" s="176"/>
    </row>
    <row r="54" spans="1:10" ht="11.25" customHeight="1" x14ac:dyDescent="0.2">
      <c r="A54" s="186" t="s">
        <v>228</v>
      </c>
      <c r="B54" s="176"/>
      <c r="C54" s="187">
        <v>0</v>
      </c>
      <c r="D54" s="176"/>
      <c r="E54" s="23">
        <v>55000</v>
      </c>
      <c r="F54" s="187">
        <v>55000</v>
      </c>
      <c r="G54" s="177"/>
      <c r="H54" s="176"/>
      <c r="I54" s="187">
        <v>55000</v>
      </c>
      <c r="J54" s="176"/>
    </row>
    <row r="55" spans="1:10" ht="11.45" customHeight="1" x14ac:dyDescent="0.2">
      <c r="A55" s="186" t="s">
        <v>229</v>
      </c>
      <c r="B55" s="176"/>
      <c r="C55" s="187">
        <v>1300000</v>
      </c>
      <c r="D55" s="176"/>
      <c r="E55" s="23">
        <v>20984790</v>
      </c>
      <c r="F55" s="187">
        <v>20486315</v>
      </c>
      <c r="G55" s="177"/>
      <c r="H55" s="176"/>
      <c r="I55" s="187">
        <v>21786315</v>
      </c>
      <c r="J55" s="176"/>
    </row>
    <row r="56" spans="1:10" ht="11.45" customHeight="1" x14ac:dyDescent="0.2">
      <c r="A56" s="186" t="s">
        <v>230</v>
      </c>
      <c r="B56" s="176"/>
      <c r="C56" s="187">
        <v>1322650</v>
      </c>
      <c r="D56" s="176"/>
      <c r="E56" s="23">
        <v>20984790</v>
      </c>
      <c r="F56" s="187">
        <v>20486315</v>
      </c>
      <c r="G56" s="177"/>
      <c r="H56" s="176"/>
      <c r="I56" s="187">
        <v>21808965</v>
      </c>
      <c r="J56" s="176"/>
    </row>
    <row r="57" spans="1:10" ht="17.100000000000001" customHeight="1" x14ac:dyDescent="0.2">
      <c r="A57" s="18" t="s">
        <v>42</v>
      </c>
      <c r="B57" s="178" t="s">
        <v>41</v>
      </c>
      <c r="C57" s="177"/>
      <c r="D57" s="177"/>
      <c r="E57" s="177"/>
      <c r="F57" s="177"/>
      <c r="G57" s="177"/>
      <c r="H57" s="177"/>
      <c r="I57" s="177"/>
      <c r="J57" s="176"/>
    </row>
    <row r="58" spans="1:10" ht="17.100000000000001" customHeight="1" x14ac:dyDescent="0.2">
      <c r="A58" s="19" t="s">
        <v>231</v>
      </c>
      <c r="B58" s="179" t="s">
        <v>39</v>
      </c>
      <c r="C58" s="177"/>
      <c r="D58" s="177"/>
      <c r="E58" s="177"/>
      <c r="F58" s="177"/>
      <c r="G58" s="177"/>
      <c r="H58" s="177"/>
      <c r="I58" s="177"/>
      <c r="J58" s="176"/>
    </row>
    <row r="59" spans="1:10" ht="17.100000000000001" customHeight="1" x14ac:dyDescent="0.2">
      <c r="A59" s="20" t="s">
        <v>232</v>
      </c>
      <c r="B59" s="180" t="s">
        <v>37</v>
      </c>
      <c r="C59" s="177"/>
      <c r="D59" s="177"/>
      <c r="E59" s="177"/>
      <c r="F59" s="177"/>
      <c r="G59" s="177"/>
      <c r="H59" s="177"/>
      <c r="I59" s="177"/>
      <c r="J59" s="176"/>
    </row>
    <row r="60" spans="1:10" ht="11.45" customHeight="1" x14ac:dyDescent="0.2">
      <c r="A60" s="21" t="s">
        <v>233</v>
      </c>
      <c r="B60" s="21" t="s">
        <v>234</v>
      </c>
      <c r="C60" s="185">
        <v>0</v>
      </c>
      <c r="D60" s="176"/>
      <c r="E60" s="22">
        <v>0</v>
      </c>
      <c r="F60" s="185">
        <v>0</v>
      </c>
      <c r="G60" s="177"/>
      <c r="H60" s="176"/>
      <c r="I60" s="185">
        <v>0</v>
      </c>
      <c r="J60" s="176"/>
    </row>
    <row r="61" spans="1:10" ht="11.45" customHeight="1" x14ac:dyDescent="0.2">
      <c r="A61" s="21" t="s">
        <v>235</v>
      </c>
      <c r="B61" s="21" t="s">
        <v>236</v>
      </c>
      <c r="C61" s="185">
        <v>0</v>
      </c>
      <c r="D61" s="176"/>
      <c r="E61" s="22">
        <v>0</v>
      </c>
      <c r="F61" s="185">
        <v>0</v>
      </c>
      <c r="G61" s="177"/>
      <c r="H61" s="176"/>
      <c r="I61" s="185">
        <v>0</v>
      </c>
      <c r="J61" s="176"/>
    </row>
    <row r="62" spans="1:10" ht="11.45" customHeight="1" x14ac:dyDescent="0.2">
      <c r="A62" s="186" t="s">
        <v>237</v>
      </c>
      <c r="B62" s="176"/>
      <c r="C62" s="187">
        <v>0</v>
      </c>
      <c r="D62" s="176"/>
      <c r="E62" s="23">
        <v>0</v>
      </c>
      <c r="F62" s="187">
        <v>0</v>
      </c>
      <c r="G62" s="177"/>
      <c r="H62" s="176"/>
      <c r="I62" s="187">
        <v>0</v>
      </c>
      <c r="J62" s="176"/>
    </row>
    <row r="63" spans="1:10" ht="17.100000000000001" customHeight="1" x14ac:dyDescent="0.2">
      <c r="A63" s="20" t="s">
        <v>238</v>
      </c>
      <c r="B63" s="180" t="s">
        <v>35</v>
      </c>
      <c r="C63" s="177"/>
      <c r="D63" s="177"/>
      <c r="E63" s="177"/>
      <c r="F63" s="177"/>
      <c r="G63" s="177"/>
      <c r="H63" s="177"/>
      <c r="I63" s="177"/>
      <c r="J63" s="176"/>
    </row>
    <row r="64" spans="1:10" ht="11.45" customHeight="1" x14ac:dyDescent="0.2">
      <c r="A64" s="21" t="s">
        <v>239</v>
      </c>
      <c r="B64" s="21" t="s">
        <v>240</v>
      </c>
      <c r="C64" s="185">
        <v>0</v>
      </c>
      <c r="D64" s="176"/>
      <c r="E64" s="22">
        <v>0</v>
      </c>
      <c r="F64" s="185">
        <v>0</v>
      </c>
      <c r="G64" s="177"/>
      <c r="H64" s="176"/>
      <c r="I64" s="185">
        <v>0</v>
      </c>
      <c r="J64" s="176"/>
    </row>
    <row r="65" spans="1:10" ht="11.25" customHeight="1" x14ac:dyDescent="0.2">
      <c r="A65" s="21" t="s">
        <v>241</v>
      </c>
      <c r="B65" s="21" t="s">
        <v>242</v>
      </c>
      <c r="C65" s="185">
        <v>0</v>
      </c>
      <c r="D65" s="176"/>
      <c r="E65" s="22">
        <v>0</v>
      </c>
      <c r="F65" s="185">
        <v>0</v>
      </c>
      <c r="G65" s="177"/>
      <c r="H65" s="176"/>
      <c r="I65" s="185">
        <v>0</v>
      </c>
      <c r="J65" s="176"/>
    </row>
    <row r="66" spans="1:10" ht="11.45" customHeight="1" x14ac:dyDescent="0.2">
      <c r="A66" s="186" t="s">
        <v>243</v>
      </c>
      <c r="B66" s="176"/>
      <c r="C66" s="187">
        <v>0</v>
      </c>
      <c r="D66" s="176"/>
      <c r="E66" s="23">
        <v>0</v>
      </c>
      <c r="F66" s="187">
        <v>0</v>
      </c>
      <c r="G66" s="177"/>
      <c r="H66" s="176"/>
      <c r="I66" s="187">
        <v>0</v>
      </c>
      <c r="J66" s="176"/>
    </row>
    <row r="67" spans="1:10" ht="17.100000000000001" customHeight="1" x14ac:dyDescent="0.2">
      <c r="A67" s="20" t="s">
        <v>244</v>
      </c>
      <c r="B67" s="180" t="s">
        <v>33</v>
      </c>
      <c r="C67" s="177"/>
      <c r="D67" s="177"/>
      <c r="E67" s="177"/>
      <c r="F67" s="177"/>
      <c r="G67" s="177"/>
      <c r="H67" s="177"/>
      <c r="I67" s="177"/>
      <c r="J67" s="176"/>
    </row>
    <row r="68" spans="1:10" ht="11.45" customHeight="1" x14ac:dyDescent="0.2">
      <c r="A68" s="21" t="s">
        <v>245</v>
      </c>
      <c r="B68" s="21" t="s">
        <v>246</v>
      </c>
      <c r="C68" s="185">
        <v>0</v>
      </c>
      <c r="D68" s="176"/>
      <c r="E68" s="22">
        <v>0</v>
      </c>
      <c r="F68" s="185">
        <v>0</v>
      </c>
      <c r="G68" s="177"/>
      <c r="H68" s="176"/>
      <c r="I68" s="185">
        <v>0</v>
      </c>
      <c r="J68" s="176"/>
    </row>
    <row r="69" spans="1:10" ht="11.45" customHeight="1" x14ac:dyDescent="0.2">
      <c r="A69" s="186" t="s">
        <v>247</v>
      </c>
      <c r="B69" s="176"/>
      <c r="C69" s="187">
        <v>0</v>
      </c>
      <c r="D69" s="176"/>
      <c r="E69" s="23">
        <v>0</v>
      </c>
      <c r="F69" s="187">
        <v>0</v>
      </c>
      <c r="G69" s="177"/>
      <c r="H69" s="176"/>
      <c r="I69" s="187">
        <v>0</v>
      </c>
      <c r="J69" s="176"/>
    </row>
    <row r="70" spans="1:10" ht="17.100000000000001" customHeight="1" x14ac:dyDescent="0.2">
      <c r="A70" s="20" t="s">
        <v>248</v>
      </c>
      <c r="B70" s="180" t="s">
        <v>31</v>
      </c>
      <c r="C70" s="177"/>
      <c r="D70" s="177"/>
      <c r="E70" s="177"/>
      <c r="F70" s="177"/>
      <c r="G70" s="177"/>
      <c r="H70" s="177"/>
      <c r="I70" s="177"/>
      <c r="J70" s="176"/>
    </row>
    <row r="71" spans="1:10" ht="11.45" customHeight="1" x14ac:dyDescent="0.2">
      <c r="A71" s="21" t="s">
        <v>249</v>
      </c>
      <c r="B71" s="21" t="s">
        <v>250</v>
      </c>
      <c r="C71" s="185">
        <v>0</v>
      </c>
      <c r="D71" s="176"/>
      <c r="E71" s="22">
        <v>0</v>
      </c>
      <c r="F71" s="185">
        <v>0</v>
      </c>
      <c r="G71" s="177"/>
      <c r="H71" s="176"/>
      <c r="I71" s="185">
        <v>0</v>
      </c>
      <c r="J71" s="176"/>
    </row>
    <row r="72" spans="1:10" ht="11.45" customHeight="1" x14ac:dyDescent="0.2">
      <c r="A72" s="21" t="s">
        <v>251</v>
      </c>
      <c r="B72" s="21" t="s">
        <v>252</v>
      </c>
      <c r="C72" s="185">
        <v>0</v>
      </c>
      <c r="D72" s="176"/>
      <c r="E72" s="22">
        <v>0</v>
      </c>
      <c r="F72" s="185">
        <v>0</v>
      </c>
      <c r="G72" s="177"/>
      <c r="H72" s="176"/>
      <c r="I72" s="185">
        <v>0</v>
      </c>
      <c r="J72" s="176"/>
    </row>
    <row r="73" spans="1:10" ht="11.25" customHeight="1" x14ac:dyDescent="0.2">
      <c r="A73" s="186" t="s">
        <v>253</v>
      </c>
      <c r="B73" s="176"/>
      <c r="C73" s="187">
        <v>0</v>
      </c>
      <c r="D73" s="176"/>
      <c r="E73" s="23">
        <v>0</v>
      </c>
      <c r="F73" s="187">
        <v>0</v>
      </c>
      <c r="G73" s="177"/>
      <c r="H73" s="176"/>
      <c r="I73" s="187">
        <v>0</v>
      </c>
      <c r="J73" s="176"/>
    </row>
    <row r="74" spans="1:10" ht="11.45" customHeight="1" x14ac:dyDescent="0.2">
      <c r="A74" s="186" t="s">
        <v>254</v>
      </c>
      <c r="B74" s="176"/>
      <c r="C74" s="187">
        <v>0</v>
      </c>
      <c r="D74" s="176"/>
      <c r="E74" s="23">
        <v>0</v>
      </c>
      <c r="F74" s="187">
        <v>0</v>
      </c>
      <c r="G74" s="177"/>
      <c r="H74" s="176"/>
      <c r="I74" s="187">
        <v>0</v>
      </c>
      <c r="J74" s="176"/>
    </row>
    <row r="75" spans="1:10" ht="17.100000000000001" customHeight="1" x14ac:dyDescent="0.2">
      <c r="A75" s="19" t="s">
        <v>255</v>
      </c>
      <c r="B75" s="179" t="s">
        <v>28</v>
      </c>
      <c r="C75" s="177"/>
      <c r="D75" s="177"/>
      <c r="E75" s="177"/>
      <c r="F75" s="177"/>
      <c r="G75" s="177"/>
      <c r="H75" s="177"/>
      <c r="I75" s="177"/>
      <c r="J75" s="176"/>
    </row>
    <row r="76" spans="1:10" ht="17.100000000000001" customHeight="1" x14ac:dyDescent="0.2">
      <c r="A76" s="20" t="s">
        <v>256</v>
      </c>
      <c r="B76" s="180" t="s">
        <v>26</v>
      </c>
      <c r="C76" s="177"/>
      <c r="D76" s="177"/>
      <c r="E76" s="177"/>
      <c r="F76" s="177"/>
      <c r="G76" s="177"/>
      <c r="H76" s="177"/>
      <c r="I76" s="177"/>
      <c r="J76" s="176"/>
    </row>
    <row r="77" spans="1:10" ht="11.45" customHeight="1" x14ac:dyDescent="0.2">
      <c r="A77" s="21" t="s">
        <v>257</v>
      </c>
      <c r="B77" s="21" t="s">
        <v>258</v>
      </c>
      <c r="C77" s="185">
        <v>30000000</v>
      </c>
      <c r="D77" s="176"/>
      <c r="E77" s="22">
        <v>27547082</v>
      </c>
      <c r="F77" s="185">
        <v>22975320</v>
      </c>
      <c r="G77" s="177"/>
      <c r="H77" s="176"/>
      <c r="I77" s="185">
        <v>40000000</v>
      </c>
      <c r="J77" s="176"/>
    </row>
    <row r="78" spans="1:10" ht="11.45" customHeight="1" x14ac:dyDescent="0.2">
      <c r="A78" s="21" t="s">
        <v>259</v>
      </c>
      <c r="B78" s="21" t="s">
        <v>260</v>
      </c>
      <c r="C78" s="185">
        <v>0</v>
      </c>
      <c r="D78" s="176"/>
      <c r="E78" s="22">
        <v>0</v>
      </c>
      <c r="F78" s="185">
        <v>0</v>
      </c>
      <c r="G78" s="177"/>
      <c r="H78" s="176"/>
      <c r="I78" s="185">
        <v>0</v>
      </c>
      <c r="J78" s="176"/>
    </row>
    <row r="79" spans="1:10" ht="11.45" customHeight="1" x14ac:dyDescent="0.2">
      <c r="A79" s="186" t="s">
        <v>261</v>
      </c>
      <c r="B79" s="176"/>
      <c r="C79" s="187">
        <v>30000000</v>
      </c>
      <c r="D79" s="176"/>
      <c r="E79" s="23">
        <v>27547082</v>
      </c>
      <c r="F79" s="187">
        <v>22975320</v>
      </c>
      <c r="G79" s="177"/>
      <c r="H79" s="176"/>
      <c r="I79" s="187">
        <v>40000000</v>
      </c>
      <c r="J79" s="176"/>
    </row>
    <row r="80" spans="1:10" ht="17.100000000000001" customHeight="1" x14ac:dyDescent="0.2">
      <c r="A80" s="20" t="s">
        <v>262</v>
      </c>
      <c r="B80" s="180" t="s">
        <v>24</v>
      </c>
      <c r="C80" s="177"/>
      <c r="D80" s="177"/>
      <c r="E80" s="177"/>
      <c r="F80" s="177"/>
      <c r="G80" s="177"/>
      <c r="H80" s="177"/>
      <c r="I80" s="177"/>
      <c r="J80" s="176"/>
    </row>
    <row r="81" spans="1:10" ht="11.45" customHeight="1" x14ac:dyDescent="0.2">
      <c r="A81" s="21" t="s">
        <v>263</v>
      </c>
      <c r="B81" s="21" t="s">
        <v>171</v>
      </c>
      <c r="C81" s="185">
        <v>21850</v>
      </c>
      <c r="D81" s="176"/>
      <c r="E81" s="22">
        <v>0</v>
      </c>
      <c r="F81" s="185">
        <v>0</v>
      </c>
      <c r="G81" s="177"/>
      <c r="H81" s="176"/>
      <c r="I81" s="185">
        <v>21850</v>
      </c>
      <c r="J81" s="176"/>
    </row>
    <row r="82" spans="1:10" ht="11.25" customHeight="1" x14ac:dyDescent="0.2">
      <c r="A82" s="186" t="s">
        <v>264</v>
      </c>
      <c r="B82" s="176"/>
      <c r="C82" s="187">
        <v>21850</v>
      </c>
      <c r="D82" s="176"/>
      <c r="E82" s="23">
        <v>0</v>
      </c>
      <c r="F82" s="187">
        <v>0</v>
      </c>
      <c r="G82" s="177"/>
      <c r="H82" s="176"/>
      <c r="I82" s="187">
        <v>21850</v>
      </c>
      <c r="J82" s="176"/>
    </row>
    <row r="83" spans="1:10" ht="17.100000000000001" customHeight="1" x14ac:dyDescent="0.2">
      <c r="A83" s="20" t="s">
        <v>265</v>
      </c>
      <c r="B83" s="180" t="s">
        <v>22</v>
      </c>
      <c r="C83" s="177"/>
      <c r="D83" s="177"/>
      <c r="E83" s="177"/>
      <c r="F83" s="177"/>
      <c r="G83" s="177"/>
      <c r="H83" s="177"/>
      <c r="I83" s="177"/>
      <c r="J83" s="176"/>
    </row>
    <row r="84" spans="1:10" ht="11.25" customHeight="1" x14ac:dyDescent="0.2">
      <c r="A84" s="21" t="s">
        <v>266</v>
      </c>
      <c r="B84" s="21" t="s">
        <v>267</v>
      </c>
      <c r="C84" s="185">
        <v>0</v>
      </c>
      <c r="D84" s="176"/>
      <c r="E84" s="22">
        <v>0</v>
      </c>
      <c r="F84" s="185">
        <v>0</v>
      </c>
      <c r="G84" s="177"/>
      <c r="H84" s="176"/>
      <c r="I84" s="185">
        <v>0</v>
      </c>
      <c r="J84" s="176"/>
    </row>
    <row r="85" spans="1:10" ht="11.45" customHeight="1" x14ac:dyDescent="0.2">
      <c r="A85" s="21" t="s">
        <v>268</v>
      </c>
      <c r="B85" s="21" t="s">
        <v>269</v>
      </c>
      <c r="C85" s="185">
        <v>0</v>
      </c>
      <c r="D85" s="176"/>
      <c r="E85" s="22">
        <v>0</v>
      </c>
      <c r="F85" s="185">
        <v>0</v>
      </c>
      <c r="G85" s="177"/>
      <c r="H85" s="176"/>
      <c r="I85" s="185">
        <v>0</v>
      </c>
      <c r="J85" s="176"/>
    </row>
    <row r="86" spans="1:10" ht="11.45" customHeight="1" x14ac:dyDescent="0.2">
      <c r="A86" s="186" t="s">
        <v>270</v>
      </c>
      <c r="B86" s="176"/>
      <c r="C86" s="187">
        <v>0</v>
      </c>
      <c r="D86" s="176"/>
      <c r="E86" s="23">
        <v>0</v>
      </c>
      <c r="F86" s="187">
        <v>0</v>
      </c>
      <c r="G86" s="177"/>
      <c r="H86" s="176"/>
      <c r="I86" s="187">
        <v>0</v>
      </c>
      <c r="J86" s="176"/>
    </row>
    <row r="87" spans="1:10" ht="17.100000000000001" customHeight="1" x14ac:dyDescent="0.2">
      <c r="A87" s="20" t="s">
        <v>271</v>
      </c>
      <c r="B87" s="180" t="s">
        <v>20</v>
      </c>
      <c r="C87" s="177"/>
      <c r="D87" s="177"/>
      <c r="E87" s="177"/>
      <c r="F87" s="177"/>
      <c r="G87" s="177"/>
      <c r="H87" s="177"/>
      <c r="I87" s="177"/>
      <c r="J87" s="176"/>
    </row>
    <row r="88" spans="1:10" ht="11.45" customHeight="1" x14ac:dyDescent="0.2">
      <c r="A88" s="21" t="s">
        <v>272</v>
      </c>
      <c r="B88" s="21" t="s">
        <v>273</v>
      </c>
      <c r="C88" s="185">
        <v>0</v>
      </c>
      <c r="D88" s="176"/>
      <c r="E88" s="22">
        <v>0</v>
      </c>
      <c r="F88" s="185">
        <v>0</v>
      </c>
      <c r="G88" s="177"/>
      <c r="H88" s="176"/>
      <c r="I88" s="185">
        <v>0</v>
      </c>
      <c r="J88" s="176"/>
    </row>
    <row r="89" spans="1:10" ht="11.45" customHeight="1" x14ac:dyDescent="0.2">
      <c r="A89" s="21" t="s">
        <v>274</v>
      </c>
      <c r="B89" s="21" t="s">
        <v>185</v>
      </c>
      <c r="C89" s="185">
        <v>3900000</v>
      </c>
      <c r="D89" s="176"/>
      <c r="E89" s="22">
        <v>0</v>
      </c>
      <c r="F89" s="185">
        <v>0</v>
      </c>
      <c r="G89" s="177"/>
      <c r="H89" s="176"/>
      <c r="I89" s="185">
        <v>2000000</v>
      </c>
      <c r="J89" s="176"/>
    </row>
    <row r="90" spans="1:10" ht="11.25" customHeight="1" x14ac:dyDescent="0.2">
      <c r="A90" s="186" t="s">
        <v>275</v>
      </c>
      <c r="B90" s="176"/>
      <c r="C90" s="187">
        <v>3900000</v>
      </c>
      <c r="D90" s="176"/>
      <c r="E90" s="23">
        <v>0</v>
      </c>
      <c r="F90" s="187">
        <v>0</v>
      </c>
      <c r="G90" s="177"/>
      <c r="H90" s="176"/>
      <c r="I90" s="187">
        <v>2000000</v>
      </c>
      <c r="J90" s="176"/>
    </row>
    <row r="91" spans="1:10" ht="11.45" customHeight="1" x14ac:dyDescent="0.2">
      <c r="A91" s="186" t="s">
        <v>276</v>
      </c>
      <c r="B91" s="176"/>
      <c r="C91" s="187">
        <v>33921850</v>
      </c>
      <c r="D91" s="176"/>
      <c r="E91" s="23">
        <v>27547082</v>
      </c>
      <c r="F91" s="187">
        <v>22975320</v>
      </c>
      <c r="G91" s="177"/>
      <c r="H91" s="176"/>
      <c r="I91" s="187">
        <v>42021850</v>
      </c>
      <c r="J91" s="176"/>
    </row>
    <row r="92" spans="1:10" ht="17.100000000000001" customHeight="1" x14ac:dyDescent="0.2">
      <c r="A92" s="19" t="s">
        <v>277</v>
      </c>
      <c r="B92" s="179" t="s">
        <v>17</v>
      </c>
      <c r="C92" s="177"/>
      <c r="D92" s="177"/>
      <c r="E92" s="177"/>
      <c r="F92" s="177"/>
      <c r="G92" s="177"/>
      <c r="H92" s="177"/>
      <c r="I92" s="177"/>
      <c r="J92" s="176"/>
    </row>
    <row r="93" spans="1:10" ht="17.100000000000001" customHeight="1" x14ac:dyDescent="0.2">
      <c r="A93" s="20" t="s">
        <v>278</v>
      </c>
      <c r="B93" s="180" t="s">
        <v>15</v>
      </c>
      <c r="C93" s="177"/>
      <c r="D93" s="177"/>
      <c r="E93" s="177"/>
      <c r="F93" s="177"/>
      <c r="G93" s="177"/>
      <c r="H93" s="177"/>
      <c r="I93" s="177"/>
      <c r="J93" s="176"/>
    </row>
    <row r="94" spans="1:10" ht="11.25" customHeight="1" x14ac:dyDescent="0.2">
      <c r="A94" s="21" t="s">
        <v>279</v>
      </c>
      <c r="B94" s="21" t="s">
        <v>280</v>
      </c>
      <c r="C94" s="185">
        <v>0</v>
      </c>
      <c r="D94" s="176"/>
      <c r="E94" s="22">
        <v>0</v>
      </c>
      <c r="F94" s="185">
        <v>0</v>
      </c>
      <c r="G94" s="177"/>
      <c r="H94" s="176"/>
      <c r="I94" s="185">
        <v>0</v>
      </c>
      <c r="J94" s="176"/>
    </row>
    <row r="95" spans="1:10" ht="11.45" customHeight="1" x14ac:dyDescent="0.2">
      <c r="A95" s="186" t="s">
        <v>281</v>
      </c>
      <c r="B95" s="176"/>
      <c r="C95" s="187">
        <v>0</v>
      </c>
      <c r="D95" s="176"/>
      <c r="E95" s="23">
        <v>0</v>
      </c>
      <c r="F95" s="187">
        <v>0</v>
      </c>
      <c r="G95" s="177"/>
      <c r="H95" s="176"/>
      <c r="I95" s="187">
        <v>0</v>
      </c>
      <c r="J95" s="176"/>
    </row>
    <row r="96" spans="1:10" ht="17.100000000000001" customHeight="1" x14ac:dyDescent="0.2">
      <c r="A96" s="20" t="s">
        <v>282</v>
      </c>
      <c r="B96" s="180" t="s">
        <v>13</v>
      </c>
      <c r="C96" s="177"/>
      <c r="D96" s="177"/>
      <c r="E96" s="177"/>
      <c r="F96" s="177"/>
      <c r="G96" s="177"/>
      <c r="H96" s="177"/>
      <c r="I96" s="177"/>
      <c r="J96" s="176"/>
    </row>
    <row r="97" spans="1:10" ht="11.45" customHeight="1" x14ac:dyDescent="0.2">
      <c r="A97" s="21" t="s">
        <v>283</v>
      </c>
      <c r="B97" s="21" t="s">
        <v>284</v>
      </c>
      <c r="C97" s="185">
        <v>0</v>
      </c>
      <c r="D97" s="176"/>
      <c r="E97" s="22">
        <v>0</v>
      </c>
      <c r="F97" s="185">
        <v>0</v>
      </c>
      <c r="G97" s="177"/>
      <c r="H97" s="176"/>
      <c r="I97" s="185">
        <v>0</v>
      </c>
      <c r="J97" s="176"/>
    </row>
    <row r="98" spans="1:10" ht="11.45" customHeight="1" x14ac:dyDescent="0.2">
      <c r="A98" s="21" t="s">
        <v>285</v>
      </c>
      <c r="B98" s="21" t="s">
        <v>286</v>
      </c>
      <c r="C98" s="185">
        <v>0</v>
      </c>
      <c r="D98" s="176"/>
      <c r="E98" s="22">
        <v>0</v>
      </c>
      <c r="F98" s="185">
        <v>0</v>
      </c>
      <c r="G98" s="177"/>
      <c r="H98" s="176"/>
      <c r="I98" s="185">
        <v>0</v>
      </c>
      <c r="J98" s="176"/>
    </row>
    <row r="99" spans="1:10" ht="11.45" customHeight="1" x14ac:dyDescent="0.2">
      <c r="A99" s="186" t="s">
        <v>287</v>
      </c>
      <c r="B99" s="176"/>
      <c r="C99" s="187">
        <v>0</v>
      </c>
      <c r="D99" s="176"/>
      <c r="E99" s="23">
        <v>0</v>
      </c>
      <c r="F99" s="187">
        <v>0</v>
      </c>
      <c r="G99" s="177"/>
      <c r="H99" s="176"/>
      <c r="I99" s="187">
        <v>0</v>
      </c>
      <c r="J99" s="176"/>
    </row>
    <row r="100" spans="1:10" ht="17.100000000000001" customHeight="1" x14ac:dyDescent="0.2">
      <c r="A100" s="20" t="s">
        <v>288</v>
      </c>
      <c r="B100" s="180" t="s">
        <v>11</v>
      </c>
      <c r="C100" s="177"/>
      <c r="D100" s="177"/>
      <c r="E100" s="177"/>
      <c r="F100" s="177"/>
      <c r="G100" s="177"/>
      <c r="H100" s="177"/>
      <c r="I100" s="177"/>
      <c r="J100" s="176"/>
    </row>
    <row r="101" spans="1:10" ht="11.25" customHeight="1" x14ac:dyDescent="0.2">
      <c r="A101" s="21" t="s">
        <v>289</v>
      </c>
      <c r="B101" s="21" t="s">
        <v>290</v>
      </c>
      <c r="C101" s="185">
        <v>0</v>
      </c>
      <c r="D101" s="176"/>
      <c r="E101" s="22">
        <v>0</v>
      </c>
      <c r="F101" s="185">
        <v>0</v>
      </c>
      <c r="G101" s="177"/>
      <c r="H101" s="176"/>
      <c r="I101" s="185">
        <v>0</v>
      </c>
      <c r="J101" s="176"/>
    </row>
    <row r="102" spans="1:10" ht="11.45" customHeight="1" x14ac:dyDescent="0.2">
      <c r="A102" s="186" t="s">
        <v>291</v>
      </c>
      <c r="B102" s="176"/>
      <c r="C102" s="187">
        <v>0</v>
      </c>
      <c r="D102" s="176"/>
      <c r="E102" s="23">
        <v>0</v>
      </c>
      <c r="F102" s="187">
        <v>0</v>
      </c>
      <c r="G102" s="177"/>
      <c r="H102" s="176"/>
      <c r="I102" s="187">
        <v>0</v>
      </c>
      <c r="J102" s="176"/>
    </row>
    <row r="103" spans="1:10" ht="11.45" customHeight="1" x14ac:dyDescent="0.2">
      <c r="A103" s="186" t="s">
        <v>292</v>
      </c>
      <c r="B103" s="176"/>
      <c r="C103" s="187">
        <v>0</v>
      </c>
      <c r="D103" s="176"/>
      <c r="E103" s="23">
        <v>0</v>
      </c>
      <c r="F103" s="187">
        <v>0</v>
      </c>
      <c r="G103" s="177"/>
      <c r="H103" s="176"/>
      <c r="I103" s="187">
        <v>0</v>
      </c>
      <c r="J103" s="176"/>
    </row>
    <row r="104" spans="1:10" ht="11.45" customHeight="1" x14ac:dyDescent="0.2">
      <c r="A104" s="186" t="s">
        <v>293</v>
      </c>
      <c r="B104" s="176"/>
      <c r="C104" s="187">
        <v>33921850</v>
      </c>
      <c r="D104" s="176"/>
      <c r="E104" s="23">
        <v>27547082</v>
      </c>
      <c r="F104" s="187">
        <v>22975320</v>
      </c>
      <c r="G104" s="177"/>
      <c r="H104" s="176"/>
      <c r="I104" s="187">
        <v>42021850</v>
      </c>
      <c r="J104" s="176"/>
    </row>
    <row r="105" spans="1:10" ht="17.100000000000001" customHeight="1" x14ac:dyDescent="0.2">
      <c r="A105" s="18" t="s">
        <v>8</v>
      </c>
      <c r="B105" s="178" t="s">
        <v>7</v>
      </c>
      <c r="C105" s="177"/>
      <c r="D105" s="177"/>
      <c r="E105" s="177"/>
      <c r="F105" s="177"/>
      <c r="G105" s="177"/>
      <c r="H105" s="177"/>
      <c r="I105" s="177"/>
      <c r="J105" s="176"/>
    </row>
    <row r="106" spans="1:10" ht="17.100000000000001" customHeight="1" x14ac:dyDescent="0.2">
      <c r="A106" s="19" t="s">
        <v>294</v>
      </c>
      <c r="B106" s="179" t="s">
        <v>5</v>
      </c>
      <c r="C106" s="177"/>
      <c r="D106" s="177"/>
      <c r="E106" s="177"/>
      <c r="F106" s="177"/>
      <c r="G106" s="177"/>
      <c r="H106" s="177"/>
      <c r="I106" s="177"/>
      <c r="J106" s="176"/>
    </row>
    <row r="107" spans="1:10" ht="17.100000000000001" customHeight="1" x14ac:dyDescent="0.2">
      <c r="A107" s="20" t="s">
        <v>295</v>
      </c>
      <c r="B107" s="180" t="s">
        <v>3</v>
      </c>
      <c r="C107" s="177"/>
      <c r="D107" s="177"/>
      <c r="E107" s="177"/>
      <c r="F107" s="177"/>
      <c r="G107" s="177"/>
      <c r="H107" s="177"/>
      <c r="I107" s="177"/>
      <c r="J107" s="176"/>
    </row>
    <row r="108" spans="1:10" ht="11.45" customHeight="1" x14ac:dyDescent="0.2">
      <c r="A108" s="21" t="s">
        <v>296</v>
      </c>
      <c r="B108" s="21" t="s">
        <v>297</v>
      </c>
      <c r="C108" s="185">
        <v>0</v>
      </c>
      <c r="D108" s="176"/>
      <c r="E108" s="22">
        <v>1600000</v>
      </c>
      <c r="F108" s="185">
        <v>1700000</v>
      </c>
      <c r="G108" s="177"/>
      <c r="H108" s="176"/>
      <c r="I108" s="185">
        <v>1700000</v>
      </c>
      <c r="J108" s="176"/>
    </row>
    <row r="109" spans="1:10" ht="11.45" customHeight="1" x14ac:dyDescent="0.2">
      <c r="A109" s="21" t="s">
        <v>298</v>
      </c>
      <c r="B109" s="21" t="s">
        <v>299</v>
      </c>
      <c r="C109" s="185">
        <v>0</v>
      </c>
      <c r="D109" s="176"/>
      <c r="E109" s="22">
        <v>400000</v>
      </c>
      <c r="F109" s="185">
        <v>450000</v>
      </c>
      <c r="G109" s="177"/>
      <c r="H109" s="176"/>
      <c r="I109" s="185">
        <v>450000</v>
      </c>
      <c r="J109" s="176"/>
    </row>
    <row r="110" spans="1:10" ht="11.45" customHeight="1" x14ac:dyDescent="0.2">
      <c r="A110" s="21" t="s">
        <v>300</v>
      </c>
      <c r="B110" s="21" t="s">
        <v>301</v>
      </c>
      <c r="C110" s="185">
        <v>0</v>
      </c>
      <c r="D110" s="176"/>
      <c r="E110" s="22">
        <v>5000</v>
      </c>
      <c r="F110" s="185">
        <v>5000</v>
      </c>
      <c r="G110" s="177"/>
      <c r="H110" s="176"/>
      <c r="I110" s="185">
        <v>5000</v>
      </c>
      <c r="J110" s="176"/>
    </row>
    <row r="111" spans="1:10" ht="11.25" customHeight="1" x14ac:dyDescent="0.2">
      <c r="A111" s="21" t="s">
        <v>302</v>
      </c>
      <c r="B111" s="21" t="s">
        <v>303</v>
      </c>
      <c r="C111" s="185">
        <v>0</v>
      </c>
      <c r="D111" s="176"/>
      <c r="E111" s="22">
        <v>0</v>
      </c>
      <c r="F111" s="185">
        <v>0</v>
      </c>
      <c r="G111" s="177"/>
      <c r="H111" s="176"/>
      <c r="I111" s="185">
        <v>0</v>
      </c>
      <c r="J111" s="176"/>
    </row>
    <row r="112" spans="1:10" ht="11.45" customHeight="1" x14ac:dyDescent="0.2">
      <c r="A112" s="21" t="s">
        <v>304</v>
      </c>
      <c r="B112" s="21" t="s">
        <v>305</v>
      </c>
      <c r="C112" s="185">
        <v>0</v>
      </c>
      <c r="D112" s="176"/>
      <c r="E112" s="22">
        <v>0</v>
      </c>
      <c r="F112" s="185">
        <v>0</v>
      </c>
      <c r="G112" s="177"/>
      <c r="H112" s="176"/>
      <c r="I112" s="185">
        <v>0</v>
      </c>
      <c r="J112" s="176"/>
    </row>
    <row r="113" spans="1:10" ht="11.45" customHeight="1" x14ac:dyDescent="0.2">
      <c r="A113" s="21" t="s">
        <v>306</v>
      </c>
      <c r="B113" s="21" t="s">
        <v>307</v>
      </c>
      <c r="C113" s="185">
        <v>50000</v>
      </c>
      <c r="D113" s="176"/>
      <c r="E113" s="22">
        <v>620000</v>
      </c>
      <c r="F113" s="185">
        <v>1800000</v>
      </c>
      <c r="G113" s="177"/>
      <c r="H113" s="176"/>
      <c r="I113" s="185">
        <v>1850000</v>
      </c>
      <c r="J113" s="176"/>
    </row>
    <row r="114" spans="1:10" ht="11.45" customHeight="1" x14ac:dyDescent="0.2">
      <c r="A114" s="21" t="s">
        <v>308</v>
      </c>
      <c r="B114" s="21" t="s">
        <v>309</v>
      </c>
      <c r="C114" s="185">
        <v>0</v>
      </c>
      <c r="D114" s="176"/>
      <c r="E114" s="22">
        <v>30000</v>
      </c>
      <c r="F114" s="185">
        <v>30000</v>
      </c>
      <c r="G114" s="177"/>
      <c r="H114" s="176"/>
      <c r="I114" s="185">
        <v>30000</v>
      </c>
      <c r="J114" s="176"/>
    </row>
    <row r="115" spans="1:10" ht="11.25" customHeight="1" x14ac:dyDescent="0.2">
      <c r="A115" s="21" t="s">
        <v>310</v>
      </c>
      <c r="B115" s="21" t="s">
        <v>311</v>
      </c>
      <c r="C115" s="185">
        <v>0</v>
      </c>
      <c r="D115" s="176"/>
      <c r="E115" s="22">
        <v>22500</v>
      </c>
      <c r="F115" s="185">
        <v>22500</v>
      </c>
      <c r="G115" s="177"/>
      <c r="H115" s="176"/>
      <c r="I115" s="185">
        <v>22500</v>
      </c>
      <c r="J115" s="176"/>
    </row>
    <row r="116" spans="1:10" ht="11.45" customHeight="1" x14ac:dyDescent="0.2">
      <c r="A116" s="21" t="s">
        <v>312</v>
      </c>
      <c r="B116" s="21" t="s">
        <v>313</v>
      </c>
      <c r="C116" s="185">
        <v>50000</v>
      </c>
      <c r="D116" s="176"/>
      <c r="E116" s="22">
        <v>820000</v>
      </c>
      <c r="F116" s="185">
        <v>1000000</v>
      </c>
      <c r="G116" s="177"/>
      <c r="H116" s="176"/>
      <c r="I116" s="185">
        <v>1050000</v>
      </c>
      <c r="J116" s="176"/>
    </row>
    <row r="117" spans="1:10" ht="11.45" customHeight="1" x14ac:dyDescent="0.2">
      <c r="A117" s="186" t="s">
        <v>314</v>
      </c>
      <c r="B117" s="176"/>
      <c r="C117" s="187">
        <v>100000</v>
      </c>
      <c r="D117" s="176"/>
      <c r="E117" s="23">
        <v>3497500</v>
      </c>
      <c r="F117" s="187">
        <v>5007500</v>
      </c>
      <c r="G117" s="177"/>
      <c r="H117" s="176"/>
      <c r="I117" s="187">
        <v>5107500</v>
      </c>
      <c r="J117" s="176"/>
    </row>
    <row r="118" spans="1:10" ht="11.45" customHeight="1" x14ac:dyDescent="0.2">
      <c r="A118" s="186" t="s">
        <v>315</v>
      </c>
      <c r="B118" s="176"/>
      <c r="C118" s="187">
        <v>100000</v>
      </c>
      <c r="D118" s="176"/>
      <c r="E118" s="23">
        <v>3497500</v>
      </c>
      <c r="F118" s="187">
        <v>5007500</v>
      </c>
      <c r="G118" s="177"/>
      <c r="H118" s="176"/>
      <c r="I118" s="187">
        <v>5107500</v>
      </c>
      <c r="J118" s="176"/>
    </row>
    <row r="119" spans="1:10" ht="11.25" customHeight="1" x14ac:dyDescent="0.2">
      <c r="A119" s="186" t="s">
        <v>316</v>
      </c>
      <c r="B119" s="176"/>
      <c r="C119" s="187">
        <v>100000</v>
      </c>
      <c r="D119" s="176"/>
      <c r="E119" s="23">
        <v>3497500</v>
      </c>
      <c r="F119" s="187">
        <v>5007500</v>
      </c>
      <c r="G119" s="177"/>
      <c r="H119" s="176"/>
      <c r="I119" s="187">
        <v>5107500</v>
      </c>
      <c r="J119" s="176"/>
    </row>
    <row r="120" spans="1:10" ht="17.100000000000001" customHeight="1" x14ac:dyDescent="0.2">
      <c r="A120" s="18" t="s">
        <v>317</v>
      </c>
      <c r="B120" s="178" t="s">
        <v>318</v>
      </c>
      <c r="C120" s="177"/>
      <c r="D120" s="177"/>
      <c r="E120" s="177"/>
      <c r="F120" s="177"/>
      <c r="G120" s="177"/>
      <c r="H120" s="177"/>
      <c r="I120" s="177"/>
      <c r="J120" s="176"/>
    </row>
    <row r="121" spans="1:10" ht="17.100000000000001" customHeight="1" x14ac:dyDescent="0.2">
      <c r="A121" s="19" t="s">
        <v>317</v>
      </c>
      <c r="B121" s="179"/>
      <c r="C121" s="177"/>
      <c r="D121" s="177"/>
      <c r="E121" s="177"/>
      <c r="F121" s="177"/>
      <c r="G121" s="177"/>
      <c r="H121" s="177"/>
      <c r="I121" s="177"/>
      <c r="J121" s="176"/>
    </row>
    <row r="122" spans="1:10" ht="11.45" customHeight="1" x14ac:dyDescent="0.2">
      <c r="A122" s="186" t="s">
        <v>319</v>
      </c>
      <c r="B122" s="176"/>
      <c r="C122" s="187">
        <v>0</v>
      </c>
      <c r="D122" s="176"/>
      <c r="E122" s="23">
        <v>0</v>
      </c>
      <c r="F122" s="187">
        <v>0</v>
      </c>
      <c r="G122" s="177"/>
      <c r="H122" s="176"/>
      <c r="I122" s="187">
        <v>0</v>
      </c>
      <c r="J122" s="176"/>
    </row>
    <row r="123" spans="1:10" ht="11.25" customHeight="1" x14ac:dyDescent="0.2">
      <c r="A123" s="186" t="s">
        <v>320</v>
      </c>
      <c r="B123" s="176"/>
      <c r="C123" s="187">
        <v>0</v>
      </c>
      <c r="D123" s="176"/>
      <c r="E123" s="23">
        <v>0</v>
      </c>
      <c r="F123" s="187">
        <v>0</v>
      </c>
      <c r="G123" s="177"/>
      <c r="H123" s="176"/>
      <c r="I123" s="187">
        <v>0</v>
      </c>
      <c r="J123" s="176"/>
    </row>
    <row r="124" spans="1:10" ht="17.100000000000001" customHeight="1" x14ac:dyDescent="0.2">
      <c r="A124" s="18" t="s">
        <v>321</v>
      </c>
      <c r="B124" s="178" t="s">
        <v>322</v>
      </c>
      <c r="C124" s="177"/>
      <c r="D124" s="177"/>
      <c r="E124" s="177"/>
      <c r="F124" s="177"/>
      <c r="G124" s="177"/>
      <c r="H124" s="177"/>
      <c r="I124" s="177"/>
      <c r="J124" s="176"/>
    </row>
    <row r="125" spans="1:10" ht="17.100000000000001" customHeight="1" x14ac:dyDescent="0.2">
      <c r="A125" s="19" t="s">
        <v>321</v>
      </c>
      <c r="B125" s="179"/>
      <c r="C125" s="177"/>
      <c r="D125" s="177"/>
      <c r="E125" s="177"/>
      <c r="F125" s="177"/>
      <c r="G125" s="177"/>
      <c r="H125" s="177"/>
      <c r="I125" s="177"/>
      <c r="J125" s="176"/>
    </row>
    <row r="126" spans="1:10" ht="11.25" customHeight="1" x14ac:dyDescent="0.2">
      <c r="A126" s="186" t="s">
        <v>323</v>
      </c>
      <c r="B126" s="176"/>
      <c r="C126" s="187">
        <v>0</v>
      </c>
      <c r="D126" s="176"/>
      <c r="E126" s="23">
        <v>0</v>
      </c>
      <c r="F126" s="187">
        <v>0</v>
      </c>
      <c r="G126" s="177"/>
      <c r="H126" s="176"/>
      <c r="I126" s="187">
        <v>0</v>
      </c>
      <c r="J126" s="176"/>
    </row>
    <row r="127" spans="1:10" ht="11.45" customHeight="1" x14ac:dyDescent="0.2">
      <c r="A127" s="186" t="s">
        <v>324</v>
      </c>
      <c r="B127" s="176"/>
      <c r="C127" s="187">
        <v>0</v>
      </c>
      <c r="D127" s="176"/>
      <c r="E127" s="23">
        <v>0</v>
      </c>
      <c r="F127" s="187">
        <v>0</v>
      </c>
      <c r="G127" s="177"/>
      <c r="H127" s="176"/>
      <c r="I127" s="187">
        <v>0</v>
      </c>
      <c r="J127" s="176"/>
    </row>
    <row r="128" spans="1:10" ht="11.45" customHeight="1" x14ac:dyDescent="0.2">
      <c r="A128" s="186" t="s">
        <v>0</v>
      </c>
      <c r="B128" s="176"/>
      <c r="C128" s="187">
        <v>35344500</v>
      </c>
      <c r="D128" s="176"/>
      <c r="E128" s="23">
        <v>52029372</v>
      </c>
      <c r="F128" s="187">
        <v>48469135</v>
      </c>
      <c r="G128" s="177"/>
      <c r="H128" s="176"/>
      <c r="I128" s="187">
        <v>68938315</v>
      </c>
      <c r="J128" s="176"/>
    </row>
  </sheetData>
  <mergeCells count="340">
    <mergeCell ref="A128:B128"/>
    <mergeCell ref="C128:D128"/>
    <mergeCell ref="F128:H128"/>
    <mergeCell ref="I128:J128"/>
    <mergeCell ref="A126:B126"/>
    <mergeCell ref="C126:D126"/>
    <mergeCell ref="F126:H126"/>
    <mergeCell ref="I126:J126"/>
    <mergeCell ref="A127:B127"/>
    <mergeCell ref="C127:D127"/>
    <mergeCell ref="F127:H127"/>
    <mergeCell ref="I127:J127"/>
    <mergeCell ref="A123:B123"/>
    <mergeCell ref="C123:D123"/>
    <mergeCell ref="F123:H123"/>
    <mergeCell ref="I123:J123"/>
    <mergeCell ref="B124:J124"/>
    <mergeCell ref="B125:J125"/>
    <mergeCell ref="B120:J120"/>
    <mergeCell ref="B121:J121"/>
    <mergeCell ref="A122:B122"/>
    <mergeCell ref="C122:D122"/>
    <mergeCell ref="F122:H122"/>
    <mergeCell ref="I122:J122"/>
    <mergeCell ref="A118:B118"/>
    <mergeCell ref="C118:D118"/>
    <mergeCell ref="F118:H118"/>
    <mergeCell ref="I118:J118"/>
    <mergeCell ref="A119:B119"/>
    <mergeCell ref="C119:D119"/>
    <mergeCell ref="F119:H119"/>
    <mergeCell ref="I119:J119"/>
    <mergeCell ref="C116:D116"/>
    <mergeCell ref="F116:H116"/>
    <mergeCell ref="I116:J116"/>
    <mergeCell ref="A117:B117"/>
    <mergeCell ref="C117:D117"/>
    <mergeCell ref="F117:H117"/>
    <mergeCell ref="I117:J117"/>
    <mergeCell ref="C114:D114"/>
    <mergeCell ref="F114:H114"/>
    <mergeCell ref="I114:J114"/>
    <mergeCell ref="C115:D115"/>
    <mergeCell ref="F115:H115"/>
    <mergeCell ref="I115:J115"/>
    <mergeCell ref="C112:D112"/>
    <mergeCell ref="F112:H112"/>
    <mergeCell ref="I112:J112"/>
    <mergeCell ref="C113:D113"/>
    <mergeCell ref="F113:H113"/>
    <mergeCell ref="I113:J113"/>
    <mergeCell ref="C110:D110"/>
    <mergeCell ref="F110:H110"/>
    <mergeCell ref="I110:J110"/>
    <mergeCell ref="C111:D111"/>
    <mergeCell ref="F111:H111"/>
    <mergeCell ref="I111:J111"/>
    <mergeCell ref="B107:J107"/>
    <mergeCell ref="C108:D108"/>
    <mergeCell ref="F108:H108"/>
    <mergeCell ref="I108:J108"/>
    <mergeCell ref="C109:D109"/>
    <mergeCell ref="F109:H109"/>
    <mergeCell ref="I109:J109"/>
    <mergeCell ref="A104:B104"/>
    <mergeCell ref="C104:D104"/>
    <mergeCell ref="F104:H104"/>
    <mergeCell ref="I104:J104"/>
    <mergeCell ref="B105:J105"/>
    <mergeCell ref="B106:J106"/>
    <mergeCell ref="A102:B102"/>
    <mergeCell ref="C102:D102"/>
    <mergeCell ref="F102:H102"/>
    <mergeCell ref="I102:J102"/>
    <mergeCell ref="A103:B103"/>
    <mergeCell ref="C103:D103"/>
    <mergeCell ref="F103:H103"/>
    <mergeCell ref="I103:J103"/>
    <mergeCell ref="A99:B99"/>
    <mergeCell ref="C99:D99"/>
    <mergeCell ref="F99:H99"/>
    <mergeCell ref="I99:J99"/>
    <mergeCell ref="B100:J100"/>
    <mergeCell ref="C101:D101"/>
    <mergeCell ref="F101:H101"/>
    <mergeCell ref="I101:J101"/>
    <mergeCell ref="B96:J96"/>
    <mergeCell ref="C97:D97"/>
    <mergeCell ref="F97:H97"/>
    <mergeCell ref="I97:J97"/>
    <mergeCell ref="C98:D98"/>
    <mergeCell ref="F98:H98"/>
    <mergeCell ref="I98:J98"/>
    <mergeCell ref="B92:J92"/>
    <mergeCell ref="B93:J93"/>
    <mergeCell ref="C94:D94"/>
    <mergeCell ref="F94:H94"/>
    <mergeCell ref="I94:J94"/>
    <mergeCell ref="A95:B95"/>
    <mergeCell ref="C95:D95"/>
    <mergeCell ref="F95:H95"/>
    <mergeCell ref="I95:J95"/>
    <mergeCell ref="A90:B90"/>
    <mergeCell ref="C90:D90"/>
    <mergeCell ref="F90:H90"/>
    <mergeCell ref="I90:J90"/>
    <mergeCell ref="A91:B91"/>
    <mergeCell ref="C91:D91"/>
    <mergeCell ref="F91:H91"/>
    <mergeCell ref="I91:J91"/>
    <mergeCell ref="B87:J87"/>
    <mergeCell ref="C88:D88"/>
    <mergeCell ref="F88:H88"/>
    <mergeCell ref="I88:J88"/>
    <mergeCell ref="C89:D89"/>
    <mergeCell ref="F89:H89"/>
    <mergeCell ref="I89:J89"/>
    <mergeCell ref="C85:D85"/>
    <mergeCell ref="F85:H85"/>
    <mergeCell ref="I85:J85"/>
    <mergeCell ref="A86:B86"/>
    <mergeCell ref="C86:D86"/>
    <mergeCell ref="F86:H86"/>
    <mergeCell ref="I86:J86"/>
    <mergeCell ref="A82:B82"/>
    <mergeCell ref="C82:D82"/>
    <mergeCell ref="F82:H82"/>
    <mergeCell ref="I82:J82"/>
    <mergeCell ref="B83:J83"/>
    <mergeCell ref="C84:D84"/>
    <mergeCell ref="F84:H84"/>
    <mergeCell ref="I84:J84"/>
    <mergeCell ref="A79:B79"/>
    <mergeCell ref="C79:D79"/>
    <mergeCell ref="F79:H79"/>
    <mergeCell ref="I79:J79"/>
    <mergeCell ref="B80:J80"/>
    <mergeCell ref="C81:D81"/>
    <mergeCell ref="F81:H81"/>
    <mergeCell ref="I81:J81"/>
    <mergeCell ref="C77:D77"/>
    <mergeCell ref="F77:H77"/>
    <mergeCell ref="I77:J77"/>
    <mergeCell ref="C78:D78"/>
    <mergeCell ref="F78:H78"/>
    <mergeCell ref="I78:J78"/>
    <mergeCell ref="A74:B74"/>
    <mergeCell ref="C74:D74"/>
    <mergeCell ref="F74:H74"/>
    <mergeCell ref="I74:J74"/>
    <mergeCell ref="B75:J75"/>
    <mergeCell ref="B76:J76"/>
    <mergeCell ref="C72:D72"/>
    <mergeCell ref="F72:H72"/>
    <mergeCell ref="I72:J72"/>
    <mergeCell ref="A73:B73"/>
    <mergeCell ref="C73:D73"/>
    <mergeCell ref="F73:H73"/>
    <mergeCell ref="I73:J73"/>
    <mergeCell ref="A69:B69"/>
    <mergeCell ref="C69:D69"/>
    <mergeCell ref="F69:H69"/>
    <mergeCell ref="I69:J69"/>
    <mergeCell ref="B70:J70"/>
    <mergeCell ref="C71:D71"/>
    <mergeCell ref="F71:H71"/>
    <mergeCell ref="I71:J71"/>
    <mergeCell ref="A66:B66"/>
    <mergeCell ref="C66:D66"/>
    <mergeCell ref="F66:H66"/>
    <mergeCell ref="I66:J66"/>
    <mergeCell ref="B67:J67"/>
    <mergeCell ref="C68:D68"/>
    <mergeCell ref="F68:H68"/>
    <mergeCell ref="I68:J68"/>
    <mergeCell ref="B63:J63"/>
    <mergeCell ref="C64:D64"/>
    <mergeCell ref="F64:H64"/>
    <mergeCell ref="I64:J64"/>
    <mergeCell ref="C65:D65"/>
    <mergeCell ref="F65:H65"/>
    <mergeCell ref="I65:J65"/>
    <mergeCell ref="C61:D61"/>
    <mergeCell ref="F61:H61"/>
    <mergeCell ref="I61:J61"/>
    <mergeCell ref="A62:B62"/>
    <mergeCell ref="C62:D62"/>
    <mergeCell ref="F62:H62"/>
    <mergeCell ref="I62:J62"/>
    <mergeCell ref="B57:J57"/>
    <mergeCell ref="B58:J58"/>
    <mergeCell ref="B59:J59"/>
    <mergeCell ref="C60:D60"/>
    <mergeCell ref="F60:H60"/>
    <mergeCell ref="I60:J60"/>
    <mergeCell ref="A55:B55"/>
    <mergeCell ref="C55:D55"/>
    <mergeCell ref="F55:H55"/>
    <mergeCell ref="I55:J55"/>
    <mergeCell ref="A56:B56"/>
    <mergeCell ref="C56:D56"/>
    <mergeCell ref="F56:H56"/>
    <mergeCell ref="I56:J56"/>
    <mergeCell ref="C53:D53"/>
    <mergeCell ref="F53:H53"/>
    <mergeCell ref="I53:J53"/>
    <mergeCell ref="A54:B54"/>
    <mergeCell ref="C54:D54"/>
    <mergeCell ref="F54:H54"/>
    <mergeCell ref="I54:J54"/>
    <mergeCell ref="A50:B50"/>
    <mergeCell ref="C50:D50"/>
    <mergeCell ref="F50:H50"/>
    <mergeCell ref="I50:J50"/>
    <mergeCell ref="B51:J51"/>
    <mergeCell ref="C52:D52"/>
    <mergeCell ref="F52:H52"/>
    <mergeCell ref="I52:J52"/>
    <mergeCell ref="B47:J47"/>
    <mergeCell ref="C48:D48"/>
    <mergeCell ref="F48:H48"/>
    <mergeCell ref="I48:J48"/>
    <mergeCell ref="C49:D49"/>
    <mergeCell ref="F49:H49"/>
    <mergeCell ref="I49:J49"/>
    <mergeCell ref="C45:D45"/>
    <mergeCell ref="F45:H45"/>
    <mergeCell ref="I45:J45"/>
    <mergeCell ref="A46:B46"/>
    <mergeCell ref="C46:D46"/>
    <mergeCell ref="F46:H46"/>
    <mergeCell ref="I46:J46"/>
    <mergeCell ref="C43:D43"/>
    <mergeCell ref="F43:H43"/>
    <mergeCell ref="I43:J43"/>
    <mergeCell ref="C44:D44"/>
    <mergeCell ref="F44:H44"/>
    <mergeCell ref="I44:J44"/>
    <mergeCell ref="A40:B40"/>
    <mergeCell ref="C40:D40"/>
    <mergeCell ref="F40:H40"/>
    <mergeCell ref="I40:J40"/>
    <mergeCell ref="B41:J41"/>
    <mergeCell ref="C42:D42"/>
    <mergeCell ref="F42:H42"/>
    <mergeCell ref="I42:J42"/>
    <mergeCell ref="A37:B37"/>
    <mergeCell ref="C37:D37"/>
    <mergeCell ref="F37:H37"/>
    <mergeCell ref="I37:J37"/>
    <mergeCell ref="B38:J38"/>
    <mergeCell ref="C39:D39"/>
    <mergeCell ref="F39:H39"/>
    <mergeCell ref="I39:J39"/>
    <mergeCell ref="C35:D35"/>
    <mergeCell ref="F35:H35"/>
    <mergeCell ref="I35:J35"/>
    <mergeCell ref="C36:D36"/>
    <mergeCell ref="F36:H36"/>
    <mergeCell ref="I36:J36"/>
    <mergeCell ref="C33:D33"/>
    <mergeCell ref="F33:H33"/>
    <mergeCell ref="I33:J33"/>
    <mergeCell ref="C34:D34"/>
    <mergeCell ref="F34:H34"/>
    <mergeCell ref="I34:J34"/>
    <mergeCell ref="B29:J29"/>
    <mergeCell ref="B30:J30"/>
    <mergeCell ref="C31:D31"/>
    <mergeCell ref="F31:H31"/>
    <mergeCell ref="I31:J31"/>
    <mergeCell ref="C32:D32"/>
    <mergeCell ref="F32:H32"/>
    <mergeCell ref="I32:J32"/>
    <mergeCell ref="A27:B27"/>
    <mergeCell ref="C27:D27"/>
    <mergeCell ref="F27:H27"/>
    <mergeCell ref="I27:J27"/>
    <mergeCell ref="A28:B28"/>
    <mergeCell ref="C28:D28"/>
    <mergeCell ref="F28:H28"/>
    <mergeCell ref="I28:J28"/>
    <mergeCell ref="C25:D25"/>
    <mergeCell ref="F25:H25"/>
    <mergeCell ref="I25:J25"/>
    <mergeCell ref="C26:D26"/>
    <mergeCell ref="F26:H26"/>
    <mergeCell ref="I26:J26"/>
    <mergeCell ref="A22:B22"/>
    <mergeCell ref="C22:D22"/>
    <mergeCell ref="F22:H22"/>
    <mergeCell ref="I22:J22"/>
    <mergeCell ref="B23:J23"/>
    <mergeCell ref="C24:D24"/>
    <mergeCell ref="F24:H24"/>
    <mergeCell ref="I24:J24"/>
    <mergeCell ref="B19:J19"/>
    <mergeCell ref="C20:D20"/>
    <mergeCell ref="F20:H20"/>
    <mergeCell ref="I20:J20"/>
    <mergeCell ref="C21:D21"/>
    <mergeCell ref="F21:H21"/>
    <mergeCell ref="I21:J21"/>
    <mergeCell ref="B16:J16"/>
    <mergeCell ref="C17:D17"/>
    <mergeCell ref="F17:H17"/>
    <mergeCell ref="I17:J17"/>
    <mergeCell ref="A18:B18"/>
    <mergeCell ref="C18:D18"/>
    <mergeCell ref="F18:H18"/>
    <mergeCell ref="I18:J18"/>
    <mergeCell ref="B13:J13"/>
    <mergeCell ref="C14:D14"/>
    <mergeCell ref="F14:H14"/>
    <mergeCell ref="I14:J14"/>
    <mergeCell ref="A15:B15"/>
    <mergeCell ref="C15:D15"/>
    <mergeCell ref="F15:H15"/>
    <mergeCell ref="I15:J15"/>
    <mergeCell ref="B11:J11"/>
    <mergeCell ref="B12:J12"/>
    <mergeCell ref="C8:D8"/>
    <mergeCell ref="F8:H8"/>
    <mergeCell ref="I8:J8"/>
    <mergeCell ref="A9:B9"/>
    <mergeCell ref="C9:D9"/>
    <mergeCell ref="F9:H9"/>
    <mergeCell ref="I9:J9"/>
    <mergeCell ref="A1:K1"/>
    <mergeCell ref="A3:K3"/>
    <mergeCell ref="D5:F5"/>
    <mergeCell ref="H5:I5"/>
    <mergeCell ref="A7:B7"/>
    <mergeCell ref="C7:D7"/>
    <mergeCell ref="F7:H7"/>
    <mergeCell ref="I7:J7"/>
    <mergeCell ref="A10:B10"/>
    <mergeCell ref="C10:D10"/>
    <mergeCell ref="F10:H10"/>
    <mergeCell ref="I10:J10"/>
  </mergeCells>
  <pageMargins left="0.39370078740157483" right="0.39370078740157483" top="0.39370078740157483" bottom="0.86614173228346458" header="0.39370078740157483" footer="0.39370078740157483"/>
  <pageSetup paperSize="9" scale="95" orientation="portrait" r:id="rId1"/>
  <headerFooter alignWithMargins="0">
    <oddFooter>&amp;L&amp;C&amp;"Arial"&amp;7Pag. &amp;P 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243BE-3AA9-4E93-A4CD-B5EB77C0041E}">
  <dimension ref="A1:I50"/>
  <sheetViews>
    <sheetView showGridLines="0" topLeftCell="A36" zoomScale="220" zoomScaleNormal="220" workbookViewId="0">
      <selection activeCell="E11" sqref="E11"/>
    </sheetView>
  </sheetViews>
  <sheetFormatPr defaultRowHeight="12.75" x14ac:dyDescent="0.2"/>
  <cols>
    <col min="1" max="1" width="5.85546875" customWidth="1"/>
    <col min="2" max="2" width="33.7109375" customWidth="1"/>
    <col min="3" max="8" width="10.140625" customWidth="1"/>
    <col min="9" max="9" width="12.7109375" bestFit="1" customWidth="1"/>
    <col min="257" max="257" width="5.85546875" customWidth="1"/>
    <col min="258" max="258" width="33.7109375" customWidth="1"/>
    <col min="259" max="264" width="10.140625" customWidth="1"/>
    <col min="265" max="265" width="12.7109375" bestFit="1" customWidth="1"/>
    <col min="513" max="513" width="5.85546875" customWidth="1"/>
    <col min="514" max="514" width="33.7109375" customWidth="1"/>
    <col min="515" max="520" width="10.140625" customWidth="1"/>
    <col min="521" max="521" width="12.7109375" bestFit="1" customWidth="1"/>
    <col min="769" max="769" width="5.85546875" customWidth="1"/>
    <col min="770" max="770" width="33.7109375" customWidth="1"/>
    <col min="771" max="776" width="10.140625" customWidth="1"/>
    <col min="777" max="777" width="12.7109375" bestFit="1" customWidth="1"/>
    <col min="1025" max="1025" width="5.85546875" customWidth="1"/>
    <col min="1026" max="1026" width="33.7109375" customWidth="1"/>
    <col min="1027" max="1032" width="10.140625" customWidth="1"/>
    <col min="1033" max="1033" width="12.7109375" bestFit="1" customWidth="1"/>
    <col min="1281" max="1281" width="5.85546875" customWidth="1"/>
    <col min="1282" max="1282" width="33.7109375" customWidth="1"/>
    <col min="1283" max="1288" width="10.140625" customWidth="1"/>
    <col min="1289" max="1289" width="12.7109375" bestFit="1" customWidth="1"/>
    <col min="1537" max="1537" width="5.85546875" customWidth="1"/>
    <col min="1538" max="1538" width="33.7109375" customWidth="1"/>
    <col min="1539" max="1544" width="10.140625" customWidth="1"/>
    <col min="1545" max="1545" width="12.7109375" bestFit="1" customWidth="1"/>
    <col min="1793" max="1793" width="5.85546875" customWidth="1"/>
    <col min="1794" max="1794" width="33.7109375" customWidth="1"/>
    <col min="1795" max="1800" width="10.140625" customWidth="1"/>
    <col min="1801" max="1801" width="12.7109375" bestFit="1" customWidth="1"/>
    <col min="2049" max="2049" width="5.85546875" customWidth="1"/>
    <col min="2050" max="2050" width="33.7109375" customWidth="1"/>
    <col min="2051" max="2056" width="10.140625" customWidth="1"/>
    <col min="2057" max="2057" width="12.7109375" bestFit="1" customWidth="1"/>
    <col min="2305" max="2305" width="5.85546875" customWidth="1"/>
    <col min="2306" max="2306" width="33.7109375" customWidth="1"/>
    <col min="2307" max="2312" width="10.140625" customWidth="1"/>
    <col min="2313" max="2313" width="12.7109375" bestFit="1" customWidth="1"/>
    <col min="2561" max="2561" width="5.85546875" customWidth="1"/>
    <col min="2562" max="2562" width="33.7109375" customWidth="1"/>
    <col min="2563" max="2568" width="10.140625" customWidth="1"/>
    <col min="2569" max="2569" width="12.7109375" bestFit="1" customWidth="1"/>
    <col min="2817" max="2817" width="5.85546875" customWidth="1"/>
    <col min="2818" max="2818" width="33.7109375" customWidth="1"/>
    <col min="2819" max="2824" width="10.140625" customWidth="1"/>
    <col min="2825" max="2825" width="12.7109375" bestFit="1" customWidth="1"/>
    <col min="3073" max="3073" width="5.85546875" customWidth="1"/>
    <col min="3074" max="3074" width="33.7109375" customWidth="1"/>
    <col min="3075" max="3080" width="10.140625" customWidth="1"/>
    <col min="3081" max="3081" width="12.7109375" bestFit="1" customWidth="1"/>
    <col min="3329" max="3329" width="5.85546875" customWidth="1"/>
    <col min="3330" max="3330" width="33.7109375" customWidth="1"/>
    <col min="3331" max="3336" width="10.140625" customWidth="1"/>
    <col min="3337" max="3337" width="12.7109375" bestFit="1" customWidth="1"/>
    <col min="3585" max="3585" width="5.85546875" customWidth="1"/>
    <col min="3586" max="3586" width="33.7109375" customWidth="1"/>
    <col min="3587" max="3592" width="10.140625" customWidth="1"/>
    <col min="3593" max="3593" width="12.7109375" bestFit="1" customWidth="1"/>
    <col min="3841" max="3841" width="5.85546875" customWidth="1"/>
    <col min="3842" max="3842" width="33.7109375" customWidth="1"/>
    <col min="3843" max="3848" width="10.140625" customWidth="1"/>
    <col min="3849" max="3849" width="12.7109375" bestFit="1" customWidth="1"/>
    <col min="4097" max="4097" width="5.85546875" customWidth="1"/>
    <col min="4098" max="4098" width="33.7109375" customWidth="1"/>
    <col min="4099" max="4104" width="10.140625" customWidth="1"/>
    <col min="4105" max="4105" width="12.7109375" bestFit="1" customWidth="1"/>
    <col min="4353" max="4353" width="5.85546875" customWidth="1"/>
    <col min="4354" max="4354" width="33.7109375" customWidth="1"/>
    <col min="4355" max="4360" width="10.140625" customWidth="1"/>
    <col min="4361" max="4361" width="12.7109375" bestFit="1" customWidth="1"/>
    <col min="4609" max="4609" width="5.85546875" customWidth="1"/>
    <col min="4610" max="4610" width="33.7109375" customWidth="1"/>
    <col min="4611" max="4616" width="10.140625" customWidth="1"/>
    <col min="4617" max="4617" width="12.7109375" bestFit="1" customWidth="1"/>
    <col min="4865" max="4865" width="5.85546875" customWidth="1"/>
    <col min="4866" max="4866" width="33.7109375" customWidth="1"/>
    <col min="4867" max="4872" width="10.140625" customWidth="1"/>
    <col min="4873" max="4873" width="12.7109375" bestFit="1" customWidth="1"/>
    <col min="5121" max="5121" width="5.85546875" customWidth="1"/>
    <col min="5122" max="5122" width="33.7109375" customWidth="1"/>
    <col min="5123" max="5128" width="10.140625" customWidth="1"/>
    <col min="5129" max="5129" width="12.7109375" bestFit="1" customWidth="1"/>
    <col min="5377" max="5377" width="5.85546875" customWidth="1"/>
    <col min="5378" max="5378" width="33.7109375" customWidth="1"/>
    <col min="5379" max="5384" width="10.140625" customWidth="1"/>
    <col min="5385" max="5385" width="12.7109375" bestFit="1" customWidth="1"/>
    <col min="5633" max="5633" width="5.85546875" customWidth="1"/>
    <col min="5634" max="5634" width="33.7109375" customWidth="1"/>
    <col min="5635" max="5640" width="10.140625" customWidth="1"/>
    <col min="5641" max="5641" width="12.7109375" bestFit="1" customWidth="1"/>
    <col min="5889" max="5889" width="5.85546875" customWidth="1"/>
    <col min="5890" max="5890" width="33.7109375" customWidth="1"/>
    <col min="5891" max="5896" width="10.140625" customWidth="1"/>
    <col min="5897" max="5897" width="12.7109375" bestFit="1" customWidth="1"/>
    <col min="6145" max="6145" width="5.85546875" customWidth="1"/>
    <col min="6146" max="6146" width="33.7109375" customWidth="1"/>
    <col min="6147" max="6152" width="10.140625" customWidth="1"/>
    <col min="6153" max="6153" width="12.7109375" bestFit="1" customWidth="1"/>
    <col min="6401" max="6401" width="5.85546875" customWidth="1"/>
    <col min="6402" max="6402" width="33.7109375" customWidth="1"/>
    <col min="6403" max="6408" width="10.140625" customWidth="1"/>
    <col min="6409" max="6409" width="12.7109375" bestFit="1" customWidth="1"/>
    <col min="6657" max="6657" width="5.85546875" customWidth="1"/>
    <col min="6658" max="6658" width="33.7109375" customWidth="1"/>
    <col min="6659" max="6664" width="10.140625" customWidth="1"/>
    <col min="6665" max="6665" width="12.7109375" bestFit="1" customWidth="1"/>
    <col min="6913" max="6913" width="5.85546875" customWidth="1"/>
    <col min="6914" max="6914" width="33.7109375" customWidth="1"/>
    <col min="6915" max="6920" width="10.140625" customWidth="1"/>
    <col min="6921" max="6921" width="12.7109375" bestFit="1" customWidth="1"/>
    <col min="7169" max="7169" width="5.85546875" customWidth="1"/>
    <col min="7170" max="7170" width="33.7109375" customWidth="1"/>
    <col min="7171" max="7176" width="10.140625" customWidth="1"/>
    <col min="7177" max="7177" width="12.7109375" bestFit="1" customWidth="1"/>
    <col min="7425" max="7425" width="5.85546875" customWidth="1"/>
    <col min="7426" max="7426" width="33.7109375" customWidth="1"/>
    <col min="7427" max="7432" width="10.140625" customWidth="1"/>
    <col min="7433" max="7433" width="12.7109375" bestFit="1" customWidth="1"/>
    <col min="7681" max="7681" width="5.85546875" customWidth="1"/>
    <col min="7682" max="7682" width="33.7109375" customWidth="1"/>
    <col min="7683" max="7688" width="10.140625" customWidth="1"/>
    <col min="7689" max="7689" width="12.7109375" bestFit="1" customWidth="1"/>
    <col min="7937" max="7937" width="5.85546875" customWidth="1"/>
    <col min="7938" max="7938" width="33.7109375" customWidth="1"/>
    <col min="7939" max="7944" width="10.140625" customWidth="1"/>
    <col min="7945" max="7945" width="12.7109375" bestFit="1" customWidth="1"/>
    <col min="8193" max="8193" width="5.85546875" customWidth="1"/>
    <col min="8194" max="8194" width="33.7109375" customWidth="1"/>
    <col min="8195" max="8200" width="10.140625" customWidth="1"/>
    <col min="8201" max="8201" width="12.7109375" bestFit="1" customWidth="1"/>
    <col min="8449" max="8449" width="5.85546875" customWidth="1"/>
    <col min="8450" max="8450" width="33.7109375" customWidth="1"/>
    <col min="8451" max="8456" width="10.140625" customWidth="1"/>
    <col min="8457" max="8457" width="12.7109375" bestFit="1" customWidth="1"/>
    <col min="8705" max="8705" width="5.85546875" customWidth="1"/>
    <col min="8706" max="8706" width="33.7109375" customWidth="1"/>
    <col min="8707" max="8712" width="10.140625" customWidth="1"/>
    <col min="8713" max="8713" width="12.7109375" bestFit="1" customWidth="1"/>
    <col min="8961" max="8961" width="5.85546875" customWidth="1"/>
    <col min="8962" max="8962" width="33.7109375" customWidth="1"/>
    <col min="8963" max="8968" width="10.140625" customWidth="1"/>
    <col min="8969" max="8969" width="12.7109375" bestFit="1" customWidth="1"/>
    <col min="9217" max="9217" width="5.85546875" customWidth="1"/>
    <col min="9218" max="9218" width="33.7109375" customWidth="1"/>
    <col min="9219" max="9224" width="10.140625" customWidth="1"/>
    <col min="9225" max="9225" width="12.7109375" bestFit="1" customWidth="1"/>
    <col min="9473" max="9473" width="5.85546875" customWidth="1"/>
    <col min="9474" max="9474" width="33.7109375" customWidth="1"/>
    <col min="9475" max="9480" width="10.140625" customWidth="1"/>
    <col min="9481" max="9481" width="12.7109375" bestFit="1" customWidth="1"/>
    <col min="9729" max="9729" width="5.85546875" customWidth="1"/>
    <col min="9730" max="9730" width="33.7109375" customWidth="1"/>
    <col min="9731" max="9736" width="10.140625" customWidth="1"/>
    <col min="9737" max="9737" width="12.7109375" bestFit="1" customWidth="1"/>
    <col min="9985" max="9985" width="5.85546875" customWidth="1"/>
    <col min="9986" max="9986" width="33.7109375" customWidth="1"/>
    <col min="9987" max="9992" width="10.140625" customWidth="1"/>
    <col min="9993" max="9993" width="12.7109375" bestFit="1" customWidth="1"/>
    <col min="10241" max="10241" width="5.85546875" customWidth="1"/>
    <col min="10242" max="10242" width="33.7109375" customWidth="1"/>
    <col min="10243" max="10248" width="10.140625" customWidth="1"/>
    <col min="10249" max="10249" width="12.7109375" bestFit="1" customWidth="1"/>
    <col min="10497" max="10497" width="5.85546875" customWidth="1"/>
    <col min="10498" max="10498" width="33.7109375" customWidth="1"/>
    <col min="10499" max="10504" width="10.140625" customWidth="1"/>
    <col min="10505" max="10505" width="12.7109375" bestFit="1" customWidth="1"/>
    <col min="10753" max="10753" width="5.85546875" customWidth="1"/>
    <col min="10754" max="10754" width="33.7109375" customWidth="1"/>
    <col min="10755" max="10760" width="10.140625" customWidth="1"/>
    <col min="10761" max="10761" width="12.7109375" bestFit="1" customWidth="1"/>
    <col min="11009" max="11009" width="5.85546875" customWidth="1"/>
    <col min="11010" max="11010" width="33.7109375" customWidth="1"/>
    <col min="11011" max="11016" width="10.140625" customWidth="1"/>
    <col min="11017" max="11017" width="12.7109375" bestFit="1" customWidth="1"/>
    <col min="11265" max="11265" width="5.85546875" customWidth="1"/>
    <col min="11266" max="11266" width="33.7109375" customWidth="1"/>
    <col min="11267" max="11272" width="10.140625" customWidth="1"/>
    <col min="11273" max="11273" width="12.7109375" bestFit="1" customWidth="1"/>
    <col min="11521" max="11521" width="5.85546875" customWidth="1"/>
    <col min="11522" max="11522" width="33.7109375" customWidth="1"/>
    <col min="11523" max="11528" width="10.140625" customWidth="1"/>
    <col min="11529" max="11529" width="12.7109375" bestFit="1" customWidth="1"/>
    <col min="11777" max="11777" width="5.85546875" customWidth="1"/>
    <col min="11778" max="11778" width="33.7109375" customWidth="1"/>
    <col min="11779" max="11784" width="10.140625" customWidth="1"/>
    <col min="11785" max="11785" width="12.7109375" bestFit="1" customWidth="1"/>
    <col min="12033" max="12033" width="5.85546875" customWidth="1"/>
    <col min="12034" max="12034" width="33.7109375" customWidth="1"/>
    <col min="12035" max="12040" width="10.140625" customWidth="1"/>
    <col min="12041" max="12041" width="12.7109375" bestFit="1" customWidth="1"/>
    <col min="12289" max="12289" width="5.85546875" customWidth="1"/>
    <col min="12290" max="12290" width="33.7109375" customWidth="1"/>
    <col min="12291" max="12296" width="10.140625" customWidth="1"/>
    <col min="12297" max="12297" width="12.7109375" bestFit="1" customWidth="1"/>
    <col min="12545" max="12545" width="5.85546875" customWidth="1"/>
    <col min="12546" max="12546" width="33.7109375" customWidth="1"/>
    <col min="12547" max="12552" width="10.140625" customWidth="1"/>
    <col min="12553" max="12553" width="12.7109375" bestFit="1" customWidth="1"/>
    <col min="12801" max="12801" width="5.85546875" customWidth="1"/>
    <col min="12802" max="12802" width="33.7109375" customWidth="1"/>
    <col min="12803" max="12808" width="10.140625" customWidth="1"/>
    <col min="12809" max="12809" width="12.7109375" bestFit="1" customWidth="1"/>
    <col min="13057" max="13057" width="5.85546875" customWidth="1"/>
    <col min="13058" max="13058" width="33.7109375" customWidth="1"/>
    <col min="13059" max="13064" width="10.140625" customWidth="1"/>
    <col min="13065" max="13065" width="12.7109375" bestFit="1" customWidth="1"/>
    <col min="13313" max="13313" width="5.85546875" customWidth="1"/>
    <col min="13314" max="13314" width="33.7109375" customWidth="1"/>
    <col min="13315" max="13320" width="10.140625" customWidth="1"/>
    <col min="13321" max="13321" width="12.7109375" bestFit="1" customWidth="1"/>
    <col min="13569" max="13569" width="5.85546875" customWidth="1"/>
    <col min="13570" max="13570" width="33.7109375" customWidth="1"/>
    <col min="13571" max="13576" width="10.140625" customWidth="1"/>
    <col min="13577" max="13577" width="12.7109375" bestFit="1" customWidth="1"/>
    <col min="13825" max="13825" width="5.85546875" customWidth="1"/>
    <col min="13826" max="13826" width="33.7109375" customWidth="1"/>
    <col min="13827" max="13832" width="10.140625" customWidth="1"/>
    <col min="13833" max="13833" width="12.7109375" bestFit="1" customWidth="1"/>
    <col min="14081" max="14081" width="5.85546875" customWidth="1"/>
    <col min="14082" max="14082" width="33.7109375" customWidth="1"/>
    <col min="14083" max="14088" width="10.140625" customWidth="1"/>
    <col min="14089" max="14089" width="12.7109375" bestFit="1" customWidth="1"/>
    <col min="14337" max="14337" width="5.85546875" customWidth="1"/>
    <col min="14338" max="14338" width="33.7109375" customWidth="1"/>
    <col min="14339" max="14344" width="10.140625" customWidth="1"/>
    <col min="14345" max="14345" width="12.7109375" bestFit="1" customWidth="1"/>
    <col min="14593" max="14593" width="5.85546875" customWidth="1"/>
    <col min="14594" max="14594" width="33.7109375" customWidth="1"/>
    <col min="14595" max="14600" width="10.140625" customWidth="1"/>
    <col min="14601" max="14601" width="12.7109375" bestFit="1" customWidth="1"/>
    <col min="14849" max="14849" width="5.85546875" customWidth="1"/>
    <col min="14850" max="14850" width="33.7109375" customWidth="1"/>
    <col min="14851" max="14856" width="10.140625" customWidth="1"/>
    <col min="14857" max="14857" width="12.7109375" bestFit="1" customWidth="1"/>
    <col min="15105" max="15105" width="5.85546875" customWidth="1"/>
    <col min="15106" max="15106" width="33.7109375" customWidth="1"/>
    <col min="15107" max="15112" width="10.140625" customWidth="1"/>
    <col min="15113" max="15113" width="12.7109375" bestFit="1" customWidth="1"/>
    <col min="15361" max="15361" width="5.85546875" customWidth="1"/>
    <col min="15362" max="15362" width="33.7109375" customWidth="1"/>
    <col min="15363" max="15368" width="10.140625" customWidth="1"/>
    <col min="15369" max="15369" width="12.7109375" bestFit="1" customWidth="1"/>
    <col min="15617" max="15617" width="5.85546875" customWidth="1"/>
    <col min="15618" max="15618" width="33.7109375" customWidth="1"/>
    <col min="15619" max="15624" width="10.140625" customWidth="1"/>
    <col min="15625" max="15625" width="12.7109375" bestFit="1" customWidth="1"/>
    <col min="15873" max="15873" width="5.85546875" customWidth="1"/>
    <col min="15874" max="15874" width="33.7109375" customWidth="1"/>
    <col min="15875" max="15880" width="10.140625" customWidth="1"/>
    <col min="15881" max="15881" width="12.7109375" bestFit="1" customWidth="1"/>
    <col min="16129" max="16129" width="5.85546875" customWidth="1"/>
    <col min="16130" max="16130" width="33.7109375" customWidth="1"/>
    <col min="16131" max="16136" width="10.140625" customWidth="1"/>
    <col min="16137" max="16137" width="12.7109375" bestFit="1" customWidth="1"/>
  </cols>
  <sheetData>
    <row r="1" spans="1:8" ht="28.35" customHeight="1" x14ac:dyDescent="0.2">
      <c r="A1" s="195" t="s">
        <v>80</v>
      </c>
      <c r="B1" s="141"/>
      <c r="C1" s="141"/>
      <c r="D1" s="141"/>
      <c r="E1" s="141"/>
      <c r="F1" s="141"/>
      <c r="G1" s="141"/>
      <c r="H1" s="141"/>
    </row>
    <row r="2" spans="1:8" ht="17.100000000000001" customHeight="1" x14ac:dyDescent="0.2">
      <c r="A2" s="196" t="s">
        <v>79</v>
      </c>
      <c r="B2" s="141"/>
      <c r="C2" s="141"/>
      <c r="D2" s="141"/>
      <c r="E2" s="141"/>
      <c r="F2" s="141"/>
      <c r="G2" s="141"/>
      <c r="H2" s="141"/>
    </row>
    <row r="3" spans="1:8" ht="17.100000000000001" customHeight="1" x14ac:dyDescent="0.2">
      <c r="A3" s="197" t="s">
        <v>78</v>
      </c>
      <c r="B3" s="141"/>
      <c r="C3" s="141"/>
      <c r="D3" s="141"/>
      <c r="E3" s="141"/>
      <c r="F3" s="141"/>
      <c r="G3" s="141"/>
      <c r="H3" s="141"/>
    </row>
    <row r="4" spans="1:8" ht="11.45" customHeight="1" x14ac:dyDescent="0.2">
      <c r="A4" s="198" t="s">
        <v>81</v>
      </c>
      <c r="B4" s="199"/>
      <c r="C4" s="200">
        <v>2023</v>
      </c>
      <c r="D4" s="201"/>
      <c r="E4" s="199"/>
      <c r="F4" s="200">
        <v>2022</v>
      </c>
      <c r="G4" s="201"/>
      <c r="H4" s="199"/>
    </row>
    <row r="5" spans="1:8" ht="27" x14ac:dyDescent="0.2">
      <c r="A5" s="11" t="s">
        <v>76</v>
      </c>
      <c r="B5" s="11" t="s">
        <v>75</v>
      </c>
      <c r="C5" s="10" t="s">
        <v>72</v>
      </c>
      <c r="D5" s="10" t="s">
        <v>74</v>
      </c>
      <c r="E5" s="10" t="s">
        <v>73</v>
      </c>
      <c r="F5" s="10" t="s">
        <v>72</v>
      </c>
      <c r="G5" s="10" t="s">
        <v>71</v>
      </c>
      <c r="H5" s="10" t="s">
        <v>70</v>
      </c>
    </row>
    <row r="6" spans="1:8" x14ac:dyDescent="0.2">
      <c r="A6" s="7" t="s">
        <v>82</v>
      </c>
      <c r="B6" s="7" t="s">
        <v>83</v>
      </c>
      <c r="C6" s="7"/>
      <c r="D6" s="7"/>
      <c r="E6" s="7"/>
      <c r="F6" s="7"/>
      <c r="G6" s="7"/>
      <c r="H6" s="7"/>
    </row>
    <row r="7" spans="1:8" x14ac:dyDescent="0.2">
      <c r="A7" s="6" t="s">
        <v>84</v>
      </c>
      <c r="B7" s="6" t="s">
        <v>85</v>
      </c>
      <c r="C7" s="6"/>
      <c r="D7" s="6"/>
      <c r="E7" s="6"/>
      <c r="F7" s="6"/>
      <c r="G7" s="6"/>
      <c r="H7" s="6"/>
    </row>
    <row r="8" spans="1:8" x14ac:dyDescent="0.2">
      <c r="A8" s="5" t="s">
        <v>86</v>
      </c>
      <c r="B8" s="5" t="s">
        <v>87</v>
      </c>
      <c r="C8" s="4">
        <f>G_USCITE!C15</f>
        <v>6200</v>
      </c>
      <c r="D8" s="4">
        <f>G_USCITE!F15</f>
        <v>384851</v>
      </c>
      <c r="E8" s="4">
        <f>G_USCITE!I15</f>
        <v>391051</v>
      </c>
      <c r="F8" s="81">
        <v>10799</v>
      </c>
      <c r="G8" s="81">
        <v>382051</v>
      </c>
      <c r="H8" s="81">
        <v>392850</v>
      </c>
    </row>
    <row r="9" spans="1:8" ht="16.5" x14ac:dyDescent="0.2">
      <c r="A9" s="5" t="s">
        <v>88</v>
      </c>
      <c r="B9" s="5" t="s">
        <v>89</v>
      </c>
      <c r="C9" s="4">
        <f>G_USCITE!C26</f>
        <v>42364</v>
      </c>
      <c r="D9" s="4">
        <f>G_USCITE!F26</f>
        <v>6135197</v>
      </c>
      <c r="E9" s="4">
        <f>G_USCITE!I26</f>
        <v>6177561</v>
      </c>
      <c r="F9" s="81">
        <v>45233</v>
      </c>
      <c r="G9" s="81">
        <v>5621344</v>
      </c>
      <c r="H9" s="81">
        <v>5666577</v>
      </c>
    </row>
    <row r="10" spans="1:8" ht="16.5" x14ac:dyDescent="0.2">
      <c r="A10" s="5" t="s">
        <v>90</v>
      </c>
      <c r="B10" s="5" t="s">
        <v>91</v>
      </c>
      <c r="C10" s="4">
        <f>G_USCITE!C46</f>
        <v>75000</v>
      </c>
      <c r="D10" s="4">
        <f>G_USCITE!F46</f>
        <v>749315</v>
      </c>
      <c r="E10" s="4">
        <f>G_USCITE!I46</f>
        <v>824315</v>
      </c>
      <c r="F10" s="81">
        <v>142579</v>
      </c>
      <c r="G10" s="81">
        <v>784565</v>
      </c>
      <c r="H10" s="81">
        <v>927144</v>
      </c>
    </row>
    <row r="11" spans="1:8" x14ac:dyDescent="0.2">
      <c r="A11" s="193" t="s">
        <v>92</v>
      </c>
      <c r="B11" s="194"/>
      <c r="C11" s="3">
        <f t="shared" ref="C11:H11" si="0">SUM(C8:C10)</f>
        <v>123564</v>
      </c>
      <c r="D11" s="3">
        <f t="shared" si="0"/>
        <v>7269363</v>
      </c>
      <c r="E11" s="3">
        <f t="shared" si="0"/>
        <v>7392927</v>
      </c>
      <c r="F11" s="82">
        <f t="shared" si="0"/>
        <v>198611</v>
      </c>
      <c r="G11" s="82">
        <f t="shared" si="0"/>
        <v>6787960</v>
      </c>
      <c r="H11" s="82">
        <f t="shared" si="0"/>
        <v>6986571</v>
      </c>
    </row>
    <row r="12" spans="1:8" x14ac:dyDescent="0.2">
      <c r="A12" s="6" t="s">
        <v>93</v>
      </c>
      <c r="B12" s="6" t="s">
        <v>94</v>
      </c>
      <c r="C12" s="6"/>
      <c r="D12" s="6"/>
      <c r="E12" s="6"/>
      <c r="F12" s="6"/>
      <c r="G12" s="6"/>
      <c r="H12" s="6"/>
    </row>
    <row r="13" spans="1:8" x14ac:dyDescent="0.2">
      <c r="A13" s="5" t="s">
        <v>95</v>
      </c>
      <c r="B13" s="5" t="s">
        <v>96</v>
      </c>
      <c r="C13" s="4">
        <f>G_USCITE!C54</f>
        <v>600000</v>
      </c>
      <c r="D13" s="4">
        <f>G_USCITE!F54</f>
        <v>6584900</v>
      </c>
      <c r="E13" s="4">
        <f>G_USCITE!I54</f>
        <v>7184900</v>
      </c>
      <c r="F13" s="4">
        <v>2117220</v>
      </c>
      <c r="G13" s="4">
        <v>6508969</v>
      </c>
      <c r="H13" s="4">
        <v>8626189</v>
      </c>
    </row>
    <row r="14" spans="1:8" x14ac:dyDescent="0.2">
      <c r="A14" s="5" t="s">
        <v>97</v>
      </c>
      <c r="B14" s="5" t="s">
        <v>98</v>
      </c>
      <c r="C14" s="4">
        <f>G_USCITE!C59</f>
        <v>70000</v>
      </c>
      <c r="D14" s="4">
        <f>G_USCITE!F59</f>
        <v>440000</v>
      </c>
      <c r="E14" s="4">
        <f>G_USCITE!I59</f>
        <v>510000</v>
      </c>
      <c r="F14" s="4">
        <v>133158</v>
      </c>
      <c r="G14" s="4">
        <v>440000</v>
      </c>
      <c r="H14" s="4">
        <v>573158</v>
      </c>
    </row>
    <row r="15" spans="1:8" x14ac:dyDescent="0.2">
      <c r="A15" s="5" t="s">
        <v>99</v>
      </c>
      <c r="B15" s="5" t="s">
        <v>100</v>
      </c>
      <c r="C15" s="4">
        <f>G_USCITE!C62</f>
        <v>5000</v>
      </c>
      <c r="D15" s="4">
        <f>G_USCITE!F62</f>
        <v>25000</v>
      </c>
      <c r="E15" s="4">
        <f>G_USCITE!I62</f>
        <v>30000</v>
      </c>
      <c r="F15" s="4">
        <v>8505</v>
      </c>
      <c r="G15" s="4">
        <v>20000</v>
      </c>
      <c r="H15" s="4">
        <v>28505</v>
      </c>
    </row>
    <row r="16" spans="1:8" x14ac:dyDescent="0.2">
      <c r="A16" s="5" t="s">
        <v>101</v>
      </c>
      <c r="B16" s="5" t="s">
        <v>102</v>
      </c>
      <c r="C16" s="4">
        <f>G_USCITE!C65</f>
        <v>0</v>
      </c>
      <c r="D16" s="4">
        <f>G_USCITE!F65</f>
        <v>663633</v>
      </c>
      <c r="E16" s="4">
        <f>G_USCITE!I65</f>
        <v>663633</v>
      </c>
      <c r="F16" s="4">
        <v>11809</v>
      </c>
      <c r="G16" s="4">
        <v>570440</v>
      </c>
      <c r="H16" s="4">
        <v>582249</v>
      </c>
    </row>
    <row r="17" spans="1:9" ht="16.5" x14ac:dyDescent="0.2">
      <c r="A17" s="5" t="s">
        <v>103</v>
      </c>
      <c r="B17" s="5" t="s">
        <v>104</v>
      </c>
      <c r="C17" s="4">
        <f>G_USCITE!C68</f>
        <v>100000</v>
      </c>
      <c r="D17" s="4">
        <f>G_USCITE!F68</f>
        <v>15000</v>
      </c>
      <c r="E17" s="4">
        <f>G_USCITE!I68</f>
        <v>115000</v>
      </c>
      <c r="F17" s="4">
        <v>134575</v>
      </c>
      <c r="G17" s="4">
        <v>15000</v>
      </c>
      <c r="H17" s="4">
        <v>15000</v>
      </c>
    </row>
    <row r="18" spans="1:9" ht="16.5" x14ac:dyDescent="0.2">
      <c r="A18" s="5" t="s">
        <v>105</v>
      </c>
      <c r="B18" s="5" t="s">
        <v>106</v>
      </c>
      <c r="C18" s="4">
        <f>G_USCITE!C74</f>
        <v>106265</v>
      </c>
      <c r="D18" s="4">
        <f>G_USCITE!F74</f>
        <v>508863</v>
      </c>
      <c r="E18" s="4">
        <f>G_USCITE!I74</f>
        <v>615128</v>
      </c>
      <c r="F18" s="4">
        <v>395817</v>
      </c>
      <c r="G18" s="4">
        <v>508863</v>
      </c>
      <c r="H18" s="4">
        <v>904680</v>
      </c>
    </row>
    <row r="19" spans="1:9" x14ac:dyDescent="0.2">
      <c r="A19" s="193" t="s">
        <v>107</v>
      </c>
      <c r="B19" s="194"/>
      <c r="C19" s="3">
        <f t="shared" ref="C19:H19" si="1">SUM(C13:C18)</f>
        <v>881265</v>
      </c>
      <c r="D19" s="3">
        <f t="shared" si="1"/>
        <v>8237396</v>
      </c>
      <c r="E19" s="3">
        <f t="shared" si="1"/>
        <v>9118661</v>
      </c>
      <c r="F19" s="3">
        <f t="shared" si="1"/>
        <v>2801084</v>
      </c>
      <c r="G19" s="3">
        <f t="shared" si="1"/>
        <v>8063272</v>
      </c>
      <c r="H19" s="3">
        <f t="shared" si="1"/>
        <v>10729781</v>
      </c>
      <c r="I19" s="12"/>
    </row>
    <row r="20" spans="1:9" ht="16.5" x14ac:dyDescent="0.2">
      <c r="A20" s="6" t="s">
        <v>108</v>
      </c>
      <c r="B20" s="6" t="s">
        <v>109</v>
      </c>
      <c r="C20" s="6"/>
      <c r="D20" s="6"/>
      <c r="E20" s="6"/>
      <c r="F20" s="6"/>
      <c r="G20" s="6"/>
      <c r="H20" s="6"/>
    </row>
    <row r="21" spans="1:9" x14ac:dyDescent="0.2">
      <c r="A21" s="5" t="s">
        <v>110</v>
      </c>
      <c r="B21" s="5" t="s">
        <v>111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</row>
    <row r="22" spans="1:9" ht="16.5" x14ac:dyDescent="0.2">
      <c r="A22" s="5" t="s">
        <v>112</v>
      </c>
      <c r="B22" s="5" t="s">
        <v>113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9" x14ac:dyDescent="0.2">
      <c r="A23" s="193" t="s">
        <v>114</v>
      </c>
      <c r="B23" s="194"/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</row>
    <row r="24" spans="1:9" ht="16.5" x14ac:dyDescent="0.2">
      <c r="A24" s="6" t="s">
        <v>115</v>
      </c>
      <c r="B24" s="6" t="s">
        <v>116</v>
      </c>
      <c r="C24" s="6"/>
      <c r="D24" s="6"/>
      <c r="E24" s="6"/>
      <c r="F24" s="6"/>
      <c r="G24" s="6"/>
      <c r="H24" s="6"/>
    </row>
    <row r="25" spans="1:9" x14ac:dyDescent="0.2">
      <c r="A25" s="5" t="s">
        <v>117</v>
      </c>
      <c r="B25" s="5" t="s">
        <v>118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</row>
    <row r="26" spans="1:9" x14ac:dyDescent="0.2">
      <c r="A26" s="193" t="s">
        <v>119</v>
      </c>
      <c r="B26" s="194"/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</row>
    <row r="27" spans="1:9" x14ac:dyDescent="0.2">
      <c r="A27" s="193" t="s">
        <v>120</v>
      </c>
      <c r="B27" s="194"/>
      <c r="C27" s="3">
        <f>C11+C19</f>
        <v>1004829</v>
      </c>
      <c r="D27" s="3">
        <f>D11+D19</f>
        <v>15506759</v>
      </c>
      <c r="E27" s="3">
        <f>E11+E19</f>
        <v>16511588</v>
      </c>
      <c r="F27" s="3">
        <f>F19+F11</f>
        <v>2999695</v>
      </c>
      <c r="G27" s="3">
        <f>G19+G11</f>
        <v>14851232</v>
      </c>
      <c r="H27" s="3">
        <f>H19+H11</f>
        <v>17716352</v>
      </c>
    </row>
    <row r="28" spans="1:9" x14ac:dyDescent="0.2">
      <c r="A28" s="7" t="s">
        <v>121</v>
      </c>
      <c r="B28" s="7" t="s">
        <v>122</v>
      </c>
      <c r="C28" s="7"/>
      <c r="D28" s="7"/>
      <c r="E28" s="7"/>
      <c r="F28" s="7"/>
      <c r="G28" s="7"/>
      <c r="H28" s="7"/>
    </row>
    <row r="29" spans="1:9" x14ac:dyDescent="0.2">
      <c r="A29" s="6" t="s">
        <v>123</v>
      </c>
      <c r="B29" s="6" t="s">
        <v>124</v>
      </c>
      <c r="C29" s="6"/>
      <c r="D29" s="6"/>
      <c r="E29" s="6"/>
      <c r="F29" s="6"/>
      <c r="G29" s="6"/>
      <c r="H29" s="6"/>
    </row>
    <row r="30" spans="1:9" ht="16.5" x14ac:dyDescent="0.2">
      <c r="A30" s="5" t="s">
        <v>125</v>
      </c>
      <c r="B30" s="5" t="s">
        <v>126</v>
      </c>
      <c r="C30" s="4">
        <f>G_USCITE!C98</f>
        <v>32020000</v>
      </c>
      <c r="D30" s="4">
        <f>G_USCITE!F98</f>
        <v>80230000</v>
      </c>
      <c r="E30" s="4">
        <f>G_USCITE!I98</f>
        <v>73150000</v>
      </c>
      <c r="F30" s="4">
        <v>44886529</v>
      </c>
      <c r="G30" s="4">
        <v>95630000</v>
      </c>
      <c r="H30" s="4">
        <v>93266361</v>
      </c>
    </row>
    <row r="31" spans="1:9" ht="16.5" x14ac:dyDescent="0.2">
      <c r="A31" s="5" t="s">
        <v>127</v>
      </c>
      <c r="B31" s="5" t="s">
        <v>128</v>
      </c>
      <c r="C31" s="4">
        <f>G_USCITE!C105</f>
        <v>120000</v>
      </c>
      <c r="D31" s="4">
        <f>G_USCITE!F105</f>
        <v>2930000</v>
      </c>
      <c r="E31" s="4">
        <f>G_USCITE!I105</f>
        <v>3050000</v>
      </c>
      <c r="F31" s="4">
        <v>115822</v>
      </c>
      <c r="G31" s="4">
        <v>1730000</v>
      </c>
      <c r="H31" s="4">
        <v>1845822</v>
      </c>
    </row>
    <row r="32" spans="1:9" ht="16.5" x14ac:dyDescent="0.2">
      <c r="A32" s="5" t="s">
        <v>129</v>
      </c>
      <c r="B32" s="13" t="s">
        <v>130</v>
      </c>
      <c r="C32" s="4">
        <f>G_USCITE!C109</f>
        <v>3400000</v>
      </c>
      <c r="D32" s="4">
        <f>G_USCITE!F109</f>
        <v>470000</v>
      </c>
      <c r="E32" s="4">
        <f>G_USCITE!I109</f>
        <v>3870000</v>
      </c>
      <c r="F32" s="4">
        <v>4174183</v>
      </c>
      <c r="G32" s="4">
        <v>470000</v>
      </c>
      <c r="H32" s="4">
        <v>4050000</v>
      </c>
    </row>
    <row r="33" spans="1:8" ht="16.5" x14ac:dyDescent="0.2">
      <c r="A33" s="5" t="s">
        <v>131</v>
      </c>
      <c r="B33" s="5" t="s">
        <v>132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</row>
    <row r="34" spans="1:8" ht="16.5" x14ac:dyDescent="0.2">
      <c r="A34" s="5" t="s">
        <v>133</v>
      </c>
      <c r="B34" s="5" t="s">
        <v>134</v>
      </c>
      <c r="C34" s="4">
        <f>G_USCITE!C119</f>
        <v>10000</v>
      </c>
      <c r="D34" s="4">
        <f>G_USCITE!F119</f>
        <v>129000</v>
      </c>
      <c r="E34" s="4">
        <f>G_USCITE!I119</f>
        <v>139000</v>
      </c>
      <c r="F34" s="4">
        <v>12714</v>
      </c>
      <c r="G34" s="4">
        <v>129000</v>
      </c>
      <c r="H34" s="4">
        <v>141714</v>
      </c>
    </row>
    <row r="35" spans="1:8" x14ac:dyDescent="0.2">
      <c r="A35" s="193" t="s">
        <v>135</v>
      </c>
      <c r="B35" s="194"/>
      <c r="C35" s="3">
        <f t="shared" ref="C35:H35" si="2">SUM(C30:C34)</f>
        <v>35550000</v>
      </c>
      <c r="D35" s="3">
        <f t="shared" si="2"/>
        <v>83759000</v>
      </c>
      <c r="E35" s="3">
        <f t="shared" si="2"/>
        <v>80209000</v>
      </c>
      <c r="F35" s="3">
        <f t="shared" si="2"/>
        <v>49189248</v>
      </c>
      <c r="G35" s="3">
        <f t="shared" si="2"/>
        <v>97959000</v>
      </c>
      <c r="H35" s="3">
        <f t="shared" si="2"/>
        <v>99303897</v>
      </c>
    </row>
    <row r="36" spans="1:8" x14ac:dyDescent="0.2">
      <c r="A36" s="6" t="s">
        <v>136</v>
      </c>
      <c r="B36" s="6" t="s">
        <v>137</v>
      </c>
      <c r="C36" s="6"/>
      <c r="D36" s="6"/>
      <c r="E36" s="6"/>
      <c r="F36" s="6"/>
      <c r="G36" s="6"/>
      <c r="H36" s="6"/>
    </row>
    <row r="37" spans="1:8" x14ac:dyDescent="0.2">
      <c r="A37" s="5" t="s">
        <v>138</v>
      </c>
      <c r="B37" s="5" t="s">
        <v>139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</row>
    <row r="38" spans="1:8" x14ac:dyDescent="0.2">
      <c r="A38" s="5" t="s">
        <v>140</v>
      </c>
      <c r="B38" s="5" t="s">
        <v>141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</row>
    <row r="39" spans="1:8" x14ac:dyDescent="0.2">
      <c r="A39" s="5" t="s">
        <v>142</v>
      </c>
      <c r="B39" s="5" t="s">
        <v>143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</row>
    <row r="40" spans="1:8" ht="16.5" x14ac:dyDescent="0.2">
      <c r="A40" s="5" t="s">
        <v>144</v>
      </c>
      <c r="B40" s="5" t="s">
        <v>145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</row>
    <row r="41" spans="1:8" x14ac:dyDescent="0.2">
      <c r="A41" s="5" t="s">
        <v>146</v>
      </c>
      <c r="B41" s="5" t="s">
        <v>147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</row>
    <row r="42" spans="1:8" x14ac:dyDescent="0.2">
      <c r="A42" s="193" t="s">
        <v>148</v>
      </c>
      <c r="B42" s="194"/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</row>
    <row r="43" spans="1:8" x14ac:dyDescent="0.2">
      <c r="A43" s="193" t="s">
        <v>149</v>
      </c>
      <c r="B43" s="194"/>
      <c r="C43" s="3">
        <f t="shared" ref="C43:H43" si="3">C35</f>
        <v>35550000</v>
      </c>
      <c r="D43" s="3">
        <f t="shared" si="3"/>
        <v>83759000</v>
      </c>
      <c r="E43" s="3">
        <f t="shared" si="3"/>
        <v>80209000</v>
      </c>
      <c r="F43" s="3">
        <f t="shared" si="3"/>
        <v>49189248</v>
      </c>
      <c r="G43" s="3">
        <f t="shared" si="3"/>
        <v>97959000</v>
      </c>
      <c r="H43" s="3">
        <f t="shared" si="3"/>
        <v>99303897</v>
      </c>
    </row>
    <row r="44" spans="1:8" x14ac:dyDescent="0.2">
      <c r="A44" s="7" t="s">
        <v>150</v>
      </c>
      <c r="B44" s="7" t="s">
        <v>151</v>
      </c>
      <c r="C44" s="7"/>
      <c r="D44" s="7"/>
      <c r="E44" s="7"/>
      <c r="F44" s="7"/>
      <c r="G44" s="7"/>
      <c r="H44" s="7"/>
    </row>
    <row r="45" spans="1:8" ht="16.5" x14ac:dyDescent="0.2">
      <c r="A45" s="6" t="s">
        <v>152</v>
      </c>
      <c r="B45" s="6" t="s">
        <v>153</v>
      </c>
      <c r="C45" s="6"/>
      <c r="D45" s="6"/>
      <c r="E45" s="6"/>
      <c r="F45" s="6"/>
      <c r="G45" s="6"/>
      <c r="H45" s="6"/>
    </row>
    <row r="46" spans="1:8" ht="16.5" x14ac:dyDescent="0.2">
      <c r="A46" s="5" t="s">
        <v>154</v>
      </c>
      <c r="B46" s="5" t="s">
        <v>155</v>
      </c>
      <c r="C46" s="4">
        <f>G_USCITE!C152</f>
        <v>52000</v>
      </c>
      <c r="D46" s="4">
        <f>G_USCITE!F150</f>
        <v>5007500</v>
      </c>
      <c r="E46" s="4">
        <f>G_USCITE!I150</f>
        <v>5059500</v>
      </c>
      <c r="F46" s="4">
        <v>347422</v>
      </c>
      <c r="G46" s="4">
        <v>3497500</v>
      </c>
      <c r="H46" s="4">
        <v>3844922</v>
      </c>
    </row>
    <row r="47" spans="1:8" x14ac:dyDescent="0.2">
      <c r="A47" s="193" t="s">
        <v>156</v>
      </c>
      <c r="B47" s="194"/>
      <c r="C47" s="3">
        <f t="shared" ref="C47:H48" si="4">C46</f>
        <v>52000</v>
      </c>
      <c r="D47" s="3">
        <f t="shared" si="4"/>
        <v>5007500</v>
      </c>
      <c r="E47" s="3">
        <f t="shared" si="4"/>
        <v>5059500</v>
      </c>
      <c r="F47" s="3">
        <f t="shared" si="4"/>
        <v>347422</v>
      </c>
      <c r="G47" s="3">
        <f t="shared" si="4"/>
        <v>3497500</v>
      </c>
      <c r="H47" s="3">
        <f t="shared" si="4"/>
        <v>3844922</v>
      </c>
    </row>
    <row r="48" spans="1:8" x14ac:dyDescent="0.2">
      <c r="A48" s="193" t="s">
        <v>157</v>
      </c>
      <c r="B48" s="194"/>
      <c r="C48" s="3">
        <f>C47</f>
        <v>52000</v>
      </c>
      <c r="D48" s="3">
        <f t="shared" si="4"/>
        <v>5007500</v>
      </c>
      <c r="E48" s="3">
        <f t="shared" si="4"/>
        <v>5059500</v>
      </c>
      <c r="F48" s="3">
        <f t="shared" si="4"/>
        <v>347422</v>
      </c>
      <c r="G48" s="3">
        <f t="shared" si="4"/>
        <v>3497500</v>
      </c>
      <c r="H48" s="3">
        <f t="shared" si="4"/>
        <v>3844922</v>
      </c>
    </row>
    <row r="49" spans="1:8" x14ac:dyDescent="0.2">
      <c r="A49" s="202" t="s">
        <v>158</v>
      </c>
      <c r="B49" s="194"/>
      <c r="C49" s="2">
        <f t="shared" ref="C49:H49" si="5">C27+C43+C48</f>
        <v>36606829</v>
      </c>
      <c r="D49" s="2">
        <f t="shared" si="5"/>
        <v>104273259</v>
      </c>
      <c r="E49" s="2">
        <f>E27+E43+E48</f>
        <v>101780088</v>
      </c>
      <c r="F49" s="1">
        <f t="shared" si="5"/>
        <v>52536365</v>
      </c>
      <c r="G49" s="1">
        <f t="shared" si="5"/>
        <v>116307732</v>
      </c>
      <c r="H49" s="1">
        <f t="shared" si="5"/>
        <v>120865171</v>
      </c>
    </row>
    <row r="50" spans="1:8" ht="409.6" hidden="1" customHeight="1" x14ac:dyDescent="0.2"/>
  </sheetData>
  <mergeCells count="17">
    <mergeCell ref="A42:B42"/>
    <mergeCell ref="A43:B43"/>
    <mergeCell ref="A47:B47"/>
    <mergeCell ref="A48:B48"/>
    <mergeCell ref="A49:B49"/>
    <mergeCell ref="A35:B35"/>
    <mergeCell ref="A1:H1"/>
    <mergeCell ref="A2:H2"/>
    <mergeCell ref="A3:H3"/>
    <mergeCell ref="A4:B4"/>
    <mergeCell ref="C4:E4"/>
    <mergeCell ref="F4:H4"/>
    <mergeCell ref="A11:B11"/>
    <mergeCell ref="A19:B19"/>
    <mergeCell ref="A23:B23"/>
    <mergeCell ref="A26:B26"/>
    <mergeCell ref="A27:B27"/>
  </mergeCells>
  <pageMargins left="0.39370078740157483" right="0.39370078740157483" top="0.39370078740157483" bottom="0.86614173228346458" header="0.39370078740157483" footer="0.39370078740157483"/>
  <pageSetup paperSize="9" scale="95" orientation="portrait" r:id="rId1"/>
  <headerFooter alignWithMargins="0">
    <oddFooter>&amp;L&amp;"Arial"&amp;7Pag. &amp;P &amp;C&amp;R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79461-D4DE-4D63-B1D7-9E632E967752}">
  <dimension ref="A1:H48"/>
  <sheetViews>
    <sheetView showGridLines="0" topLeftCell="A28" zoomScale="184" zoomScaleNormal="184" workbookViewId="0">
      <selection activeCell="C22" sqref="C22:E22"/>
    </sheetView>
  </sheetViews>
  <sheetFormatPr defaultRowHeight="12.75" x14ac:dyDescent="0.2"/>
  <cols>
    <col min="1" max="1" width="5.85546875" customWidth="1"/>
    <col min="2" max="2" width="33.7109375" customWidth="1"/>
    <col min="3" max="8" width="10.140625" customWidth="1"/>
  </cols>
  <sheetData>
    <row r="1" spans="1:8" ht="28.35" customHeight="1" x14ac:dyDescent="0.2">
      <c r="A1" s="195" t="s">
        <v>80</v>
      </c>
      <c r="B1" s="141"/>
      <c r="C1" s="141"/>
      <c r="D1" s="141"/>
      <c r="E1" s="141"/>
      <c r="F1" s="141"/>
      <c r="G1" s="141"/>
      <c r="H1" s="141"/>
    </row>
    <row r="2" spans="1:8" ht="17.100000000000001" customHeight="1" x14ac:dyDescent="0.2">
      <c r="A2" s="196" t="s">
        <v>79</v>
      </c>
      <c r="B2" s="141"/>
      <c r="C2" s="141"/>
      <c r="D2" s="141"/>
      <c r="E2" s="141"/>
      <c r="F2" s="141"/>
      <c r="G2" s="141"/>
      <c r="H2" s="141"/>
    </row>
    <row r="3" spans="1:8" ht="17.100000000000001" customHeight="1" x14ac:dyDescent="0.2">
      <c r="A3" s="197" t="s">
        <v>78</v>
      </c>
      <c r="B3" s="141"/>
      <c r="C3" s="141"/>
      <c r="D3" s="141"/>
      <c r="E3" s="141"/>
      <c r="F3" s="141"/>
      <c r="G3" s="141"/>
      <c r="H3" s="141"/>
    </row>
    <row r="4" spans="1:8" ht="11.45" customHeight="1" x14ac:dyDescent="0.2">
      <c r="A4" s="198" t="s">
        <v>77</v>
      </c>
      <c r="B4" s="199"/>
      <c r="C4" s="200">
        <v>2023</v>
      </c>
      <c r="D4" s="201"/>
      <c r="E4" s="199"/>
      <c r="F4" s="200">
        <v>2022</v>
      </c>
      <c r="G4" s="201"/>
      <c r="H4" s="199"/>
    </row>
    <row r="5" spans="1:8" ht="27" x14ac:dyDescent="0.2">
      <c r="A5" s="11" t="s">
        <v>76</v>
      </c>
      <c r="B5" s="11" t="s">
        <v>75</v>
      </c>
      <c r="C5" s="10" t="s">
        <v>72</v>
      </c>
      <c r="D5" s="10" t="s">
        <v>74</v>
      </c>
      <c r="E5" s="10" t="s">
        <v>73</v>
      </c>
      <c r="F5" s="10" t="s">
        <v>72</v>
      </c>
      <c r="G5" s="10" t="s">
        <v>71</v>
      </c>
      <c r="H5" s="10" t="s">
        <v>70</v>
      </c>
    </row>
    <row r="6" spans="1:8" x14ac:dyDescent="0.2">
      <c r="A6" s="203"/>
      <c r="B6" s="194"/>
      <c r="C6" s="9"/>
      <c r="D6" s="8"/>
      <c r="E6" s="9"/>
      <c r="F6" s="9"/>
      <c r="G6" s="8"/>
      <c r="H6" s="9"/>
    </row>
    <row r="7" spans="1:8" x14ac:dyDescent="0.2">
      <c r="A7" s="203"/>
      <c r="B7" s="194"/>
      <c r="C7" s="9"/>
      <c r="D7" s="9"/>
      <c r="E7" s="8"/>
      <c r="F7" s="9"/>
      <c r="G7" s="9"/>
      <c r="H7" s="8"/>
    </row>
    <row r="8" spans="1:8" x14ac:dyDescent="0.2">
      <c r="A8" s="7" t="s">
        <v>69</v>
      </c>
      <c r="B8" s="7" t="s">
        <v>68</v>
      </c>
      <c r="C8" s="7"/>
      <c r="D8" s="7"/>
      <c r="E8" s="7"/>
      <c r="F8" s="7"/>
      <c r="G8" s="7"/>
      <c r="H8" s="7"/>
    </row>
    <row r="9" spans="1:8" ht="16.5" x14ac:dyDescent="0.2">
      <c r="A9" s="6" t="s">
        <v>67</v>
      </c>
      <c r="B9" s="6" t="s">
        <v>66</v>
      </c>
      <c r="C9" s="6"/>
      <c r="D9" s="6"/>
      <c r="E9" s="6"/>
      <c r="F9" s="6"/>
      <c r="G9" s="6"/>
      <c r="H9" s="6"/>
    </row>
    <row r="10" spans="1:8" x14ac:dyDescent="0.2">
      <c r="A10" s="5" t="s">
        <v>65</v>
      </c>
      <c r="B10" s="5" t="s">
        <v>64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</row>
    <row r="11" spans="1:8" ht="16.5" x14ac:dyDescent="0.2">
      <c r="A11" s="5" t="s">
        <v>63</v>
      </c>
      <c r="B11" s="5" t="s">
        <v>62</v>
      </c>
      <c r="C11" s="4">
        <f>G_ENTRATE!C18</f>
        <v>22650</v>
      </c>
      <c r="D11" s="4">
        <v>0</v>
      </c>
      <c r="E11" s="4">
        <f>G_ENTRATE!I18</f>
        <v>22650</v>
      </c>
      <c r="F11" s="4">
        <v>0</v>
      </c>
      <c r="G11" s="4">
        <v>0</v>
      </c>
      <c r="H11" s="4">
        <v>0</v>
      </c>
    </row>
    <row r="12" spans="1:8" ht="16.5" x14ac:dyDescent="0.2">
      <c r="A12" s="5" t="s">
        <v>61</v>
      </c>
      <c r="B12" s="5" t="s">
        <v>60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</row>
    <row r="13" spans="1:8" ht="16.5" x14ac:dyDescent="0.2">
      <c r="A13" s="5" t="s">
        <v>59</v>
      </c>
      <c r="B13" s="5" t="s">
        <v>58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</row>
    <row r="14" spans="1:8" x14ac:dyDescent="0.2">
      <c r="A14" s="193" t="s">
        <v>57</v>
      </c>
      <c r="B14" s="194"/>
      <c r="C14" s="3">
        <f>SUM(C10:C13)</f>
        <v>22650</v>
      </c>
      <c r="D14" s="3">
        <f t="shared" ref="D14:E14" si="0">SUM(D10:D13)</f>
        <v>0</v>
      </c>
      <c r="E14" s="3">
        <f t="shared" si="0"/>
        <v>22650</v>
      </c>
      <c r="F14" s="3">
        <v>0</v>
      </c>
      <c r="G14" s="3">
        <v>0</v>
      </c>
      <c r="H14" s="3">
        <v>0</v>
      </c>
    </row>
    <row r="15" spans="1:8" x14ac:dyDescent="0.2">
      <c r="A15" s="6" t="s">
        <v>56</v>
      </c>
      <c r="B15" s="6" t="s">
        <v>55</v>
      </c>
      <c r="C15" s="6"/>
      <c r="D15" s="6"/>
      <c r="E15" s="6"/>
      <c r="F15" s="6"/>
      <c r="G15" s="6"/>
      <c r="H15" s="6"/>
    </row>
    <row r="16" spans="1:8" x14ac:dyDescent="0.2">
      <c r="A16" s="5" t="s">
        <v>54</v>
      </c>
      <c r="B16" s="5" t="s">
        <v>53</v>
      </c>
      <c r="C16" s="4">
        <f>G_ENTRATE!C37</f>
        <v>750000</v>
      </c>
      <c r="D16" s="4">
        <f>G_ENTRATE!F37</f>
        <v>18613790</v>
      </c>
      <c r="E16" s="4">
        <f>G_ENTRATE!I37</f>
        <v>19363790</v>
      </c>
      <c r="F16" s="4">
        <v>821081</v>
      </c>
      <c r="G16" s="4">
        <v>18613790</v>
      </c>
      <c r="H16" s="4">
        <v>19434871</v>
      </c>
    </row>
    <row r="17" spans="1:8" ht="16.5" x14ac:dyDescent="0.2">
      <c r="A17" s="5" t="s">
        <v>52</v>
      </c>
      <c r="B17" s="5" t="s">
        <v>51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1:8" x14ac:dyDescent="0.2">
      <c r="A18" s="5" t="s">
        <v>50</v>
      </c>
      <c r="B18" s="5" t="s">
        <v>49</v>
      </c>
      <c r="C18" s="4">
        <f>G_ENTRATE!C46</f>
        <v>500000</v>
      </c>
      <c r="D18" s="4">
        <f>G_ENTRATE!F46</f>
        <v>1802525</v>
      </c>
      <c r="E18" s="4">
        <f>G_ENTRATE!I46</f>
        <v>2302525</v>
      </c>
      <c r="F18" s="4">
        <v>3789841</v>
      </c>
      <c r="G18" s="4">
        <v>2301000</v>
      </c>
      <c r="H18" s="4">
        <v>6090841</v>
      </c>
    </row>
    <row r="19" spans="1:8" ht="16.5" x14ac:dyDescent="0.2">
      <c r="A19" s="5" t="s">
        <v>48</v>
      </c>
      <c r="B19" s="5" t="s">
        <v>47</v>
      </c>
      <c r="C19" s="4">
        <f>G_ENTRATE!C50</f>
        <v>50000</v>
      </c>
      <c r="D19" s="4">
        <f>G_ENTRATE!F50</f>
        <v>15000</v>
      </c>
      <c r="E19" s="4">
        <f>G_ENTRATE!I50</f>
        <v>65000</v>
      </c>
      <c r="F19" s="4">
        <v>460298</v>
      </c>
      <c r="G19" s="4">
        <v>15000</v>
      </c>
      <c r="H19" s="4">
        <v>475298</v>
      </c>
    </row>
    <row r="20" spans="1:8" ht="16.5" x14ac:dyDescent="0.2">
      <c r="A20" s="5" t="s">
        <v>46</v>
      </c>
      <c r="B20" s="5" t="s">
        <v>45</v>
      </c>
      <c r="C20" s="4">
        <v>0</v>
      </c>
      <c r="D20" s="4">
        <f>G_ENTRATE!F54</f>
        <v>55000</v>
      </c>
      <c r="E20" s="4">
        <f>G_ENTRATE!I54</f>
        <v>55000</v>
      </c>
      <c r="F20" s="4">
        <v>0</v>
      </c>
      <c r="G20" s="4">
        <v>55000</v>
      </c>
      <c r="H20" s="4">
        <v>55000</v>
      </c>
    </row>
    <row r="21" spans="1:8" x14ac:dyDescent="0.2">
      <c r="A21" s="193" t="s">
        <v>44</v>
      </c>
      <c r="B21" s="194"/>
      <c r="C21" s="3">
        <f>SUM(C16:C20)</f>
        <v>1300000</v>
      </c>
      <c r="D21" s="3">
        <f t="shared" ref="D21:H21" si="1">SUM(D16:D20)</f>
        <v>20486315</v>
      </c>
      <c r="E21" s="3">
        <f t="shared" si="1"/>
        <v>21786315</v>
      </c>
      <c r="F21" s="3">
        <f t="shared" si="1"/>
        <v>5071220</v>
      </c>
      <c r="G21" s="3">
        <f t="shared" si="1"/>
        <v>20984790</v>
      </c>
      <c r="H21" s="3">
        <f t="shared" si="1"/>
        <v>26056010</v>
      </c>
    </row>
    <row r="22" spans="1:8" x14ac:dyDescent="0.2">
      <c r="A22" s="193" t="s">
        <v>43</v>
      </c>
      <c r="B22" s="194"/>
      <c r="C22" s="3">
        <f>C21+C14</f>
        <v>1322650</v>
      </c>
      <c r="D22" s="3">
        <f t="shared" ref="D22:E22" si="2">D21+D14</f>
        <v>20486315</v>
      </c>
      <c r="E22" s="3">
        <f t="shared" si="2"/>
        <v>21808965</v>
      </c>
      <c r="F22" s="3">
        <f t="shared" ref="F22:H22" si="3">F21</f>
        <v>5071220</v>
      </c>
      <c r="G22" s="3">
        <f t="shared" si="3"/>
        <v>20984790</v>
      </c>
      <c r="H22" s="3">
        <f t="shared" si="3"/>
        <v>26056010</v>
      </c>
    </row>
    <row r="23" spans="1:8" x14ac:dyDescent="0.2">
      <c r="A23" s="7" t="s">
        <v>42</v>
      </c>
      <c r="B23" s="7" t="s">
        <v>41</v>
      </c>
      <c r="C23" s="7"/>
      <c r="D23" s="7"/>
      <c r="E23" s="7"/>
      <c r="F23" s="7"/>
      <c r="G23" s="7"/>
      <c r="H23" s="7"/>
    </row>
    <row r="24" spans="1:8" ht="16.5" x14ac:dyDescent="0.2">
      <c r="A24" s="6" t="s">
        <v>40</v>
      </c>
      <c r="B24" s="6" t="s">
        <v>39</v>
      </c>
      <c r="C24" s="6"/>
      <c r="D24" s="6"/>
      <c r="E24" s="6"/>
      <c r="F24" s="6"/>
      <c r="G24" s="6"/>
      <c r="H24" s="6"/>
    </row>
    <row r="25" spans="1:8" x14ac:dyDescent="0.2">
      <c r="A25" s="5" t="s">
        <v>38</v>
      </c>
      <c r="B25" s="5" t="s">
        <v>37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</row>
    <row r="26" spans="1:8" ht="16.5" x14ac:dyDescent="0.2">
      <c r="A26" s="5" t="s">
        <v>36</v>
      </c>
      <c r="B26" s="5" t="s">
        <v>35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</row>
    <row r="27" spans="1:8" x14ac:dyDescent="0.2">
      <c r="A27" s="5" t="s">
        <v>34</v>
      </c>
      <c r="B27" s="5" t="s">
        <v>33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x14ac:dyDescent="0.2">
      <c r="A28" s="5" t="s">
        <v>32</v>
      </c>
      <c r="B28" s="5" t="s">
        <v>31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</row>
    <row r="29" spans="1:8" x14ac:dyDescent="0.2">
      <c r="A29" s="193" t="s">
        <v>30</v>
      </c>
      <c r="B29" s="194"/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</row>
    <row r="30" spans="1:8" ht="16.5" x14ac:dyDescent="0.2">
      <c r="A30" s="6" t="s">
        <v>29</v>
      </c>
      <c r="B30" s="6" t="s">
        <v>28</v>
      </c>
      <c r="C30" s="6"/>
      <c r="D30" s="6"/>
      <c r="E30" s="6"/>
      <c r="F30" s="6"/>
      <c r="G30" s="6"/>
      <c r="H30" s="6"/>
    </row>
    <row r="31" spans="1:8" x14ac:dyDescent="0.2">
      <c r="A31" s="5" t="s">
        <v>27</v>
      </c>
      <c r="B31" s="5" t="s">
        <v>26</v>
      </c>
      <c r="C31" s="4">
        <f>G_ENTRATE!C79</f>
        <v>30000000</v>
      </c>
      <c r="D31" s="4">
        <f>G_ENTRATE!F77</f>
        <v>22975320</v>
      </c>
      <c r="E31" s="4">
        <f>G_ENTRATE!I77</f>
        <v>40000000</v>
      </c>
      <c r="F31" s="4">
        <v>66477553</v>
      </c>
      <c r="G31" s="4">
        <v>27547082</v>
      </c>
      <c r="H31" s="4">
        <v>50000000</v>
      </c>
    </row>
    <row r="32" spans="1:8" x14ac:dyDescent="0.2">
      <c r="A32" s="5" t="s">
        <v>25</v>
      </c>
      <c r="B32" s="5" t="s">
        <v>24</v>
      </c>
      <c r="C32" s="4">
        <f>G_ENTRATE!C82</f>
        <v>21850</v>
      </c>
      <c r="D32" s="4">
        <v>0</v>
      </c>
      <c r="E32" s="4">
        <f>G_ENTRATE!I82</f>
        <v>21850</v>
      </c>
      <c r="F32" s="4">
        <v>0</v>
      </c>
      <c r="G32" s="4">
        <v>0</v>
      </c>
      <c r="H32" s="4">
        <v>0</v>
      </c>
    </row>
    <row r="33" spans="1:8" ht="16.5" x14ac:dyDescent="0.2">
      <c r="A33" s="5" t="s">
        <v>23</v>
      </c>
      <c r="B33" s="5" t="s">
        <v>22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</row>
    <row r="34" spans="1:8" ht="16.5" x14ac:dyDescent="0.2">
      <c r="A34" s="5" t="s">
        <v>21</v>
      </c>
      <c r="B34" s="5" t="s">
        <v>20</v>
      </c>
      <c r="C34" s="4">
        <f>G_ENTRATE!C90</f>
        <v>3900000</v>
      </c>
      <c r="D34" s="4">
        <v>0</v>
      </c>
      <c r="E34" s="4">
        <f>G_ENTRATE!I90</f>
        <v>2000000</v>
      </c>
      <c r="F34" s="4">
        <v>4120458</v>
      </c>
      <c r="G34" s="4">
        <v>0</v>
      </c>
      <c r="H34" s="4">
        <v>2000000</v>
      </c>
    </row>
    <row r="35" spans="1:8" x14ac:dyDescent="0.2">
      <c r="A35" s="193" t="s">
        <v>19</v>
      </c>
      <c r="B35" s="194"/>
      <c r="C35" s="3">
        <f t="shared" ref="C35:H35" si="4">SUM(C31:C34)</f>
        <v>33921850</v>
      </c>
      <c r="D35" s="3">
        <f t="shared" si="4"/>
        <v>22975320</v>
      </c>
      <c r="E35" s="3">
        <f t="shared" si="4"/>
        <v>42021850</v>
      </c>
      <c r="F35" s="3">
        <f t="shared" si="4"/>
        <v>70598011</v>
      </c>
      <c r="G35" s="3">
        <f t="shared" si="4"/>
        <v>27547082</v>
      </c>
      <c r="H35" s="3">
        <f t="shared" si="4"/>
        <v>52000000</v>
      </c>
    </row>
    <row r="36" spans="1:8" x14ac:dyDescent="0.2">
      <c r="A36" s="6" t="s">
        <v>18</v>
      </c>
      <c r="B36" s="6" t="s">
        <v>17</v>
      </c>
      <c r="C36" s="6"/>
      <c r="D36" s="6"/>
      <c r="E36" s="6"/>
      <c r="F36" s="6"/>
      <c r="G36" s="6"/>
      <c r="H36" s="6"/>
    </row>
    <row r="37" spans="1:8" x14ac:dyDescent="0.2">
      <c r="A37" s="5" t="s">
        <v>16</v>
      </c>
      <c r="B37" s="5" t="s">
        <v>15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</row>
    <row r="38" spans="1:8" x14ac:dyDescent="0.2">
      <c r="A38" s="5" t="s">
        <v>14</v>
      </c>
      <c r="B38" s="5" t="s">
        <v>13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</row>
    <row r="39" spans="1:8" x14ac:dyDescent="0.2">
      <c r="A39" s="5" t="s">
        <v>12</v>
      </c>
      <c r="B39" s="5" t="s">
        <v>11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</row>
    <row r="40" spans="1:8" x14ac:dyDescent="0.2">
      <c r="A40" s="193" t="s">
        <v>10</v>
      </c>
      <c r="B40" s="194"/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</row>
    <row r="41" spans="1:8" x14ac:dyDescent="0.2">
      <c r="A41" s="193" t="s">
        <v>9</v>
      </c>
      <c r="B41" s="194"/>
      <c r="C41" s="3">
        <f t="shared" ref="C41:H41" si="5">C35</f>
        <v>33921850</v>
      </c>
      <c r="D41" s="3">
        <f t="shared" si="5"/>
        <v>22975320</v>
      </c>
      <c r="E41" s="3">
        <f t="shared" si="5"/>
        <v>42021850</v>
      </c>
      <c r="F41" s="3">
        <f t="shared" si="5"/>
        <v>70598011</v>
      </c>
      <c r="G41" s="3">
        <f t="shared" si="5"/>
        <v>27547082</v>
      </c>
      <c r="H41" s="3">
        <f t="shared" si="5"/>
        <v>52000000</v>
      </c>
    </row>
    <row r="42" spans="1:8" x14ac:dyDescent="0.2">
      <c r="A42" s="7" t="s">
        <v>8</v>
      </c>
      <c r="B42" s="7" t="s">
        <v>7</v>
      </c>
      <c r="C42" s="7"/>
      <c r="D42" s="7"/>
      <c r="E42" s="7"/>
      <c r="F42" s="7"/>
      <c r="G42" s="7"/>
      <c r="H42" s="7"/>
    </row>
    <row r="43" spans="1:8" ht="16.5" x14ac:dyDescent="0.2">
      <c r="A43" s="6" t="s">
        <v>6</v>
      </c>
      <c r="B43" s="6" t="s">
        <v>5</v>
      </c>
      <c r="C43" s="6"/>
      <c r="D43" s="6"/>
      <c r="E43" s="6"/>
      <c r="F43" s="6"/>
      <c r="G43" s="6"/>
      <c r="H43" s="6"/>
    </row>
    <row r="44" spans="1:8" ht="16.5" x14ac:dyDescent="0.2">
      <c r="A44" s="5" t="s">
        <v>4</v>
      </c>
      <c r="B44" s="5" t="s">
        <v>3</v>
      </c>
      <c r="C44" s="4">
        <f>G_ENTRATE!C117</f>
        <v>100000</v>
      </c>
      <c r="D44" s="4">
        <f>G_ENTRATE!F117</f>
        <v>5007500</v>
      </c>
      <c r="E44" s="4">
        <f>G_ENTRATE!I117</f>
        <v>5107500</v>
      </c>
      <c r="F44" s="4">
        <v>83772</v>
      </c>
      <c r="G44" s="4">
        <v>3497500</v>
      </c>
      <c r="H44" s="4">
        <v>3581272</v>
      </c>
    </row>
    <row r="45" spans="1:8" x14ac:dyDescent="0.2">
      <c r="A45" s="193" t="s">
        <v>2</v>
      </c>
      <c r="B45" s="194"/>
      <c r="C45" s="3">
        <f t="shared" ref="C45:H46" si="6">C44</f>
        <v>100000</v>
      </c>
      <c r="D45" s="3">
        <f t="shared" si="6"/>
        <v>5007500</v>
      </c>
      <c r="E45" s="3">
        <f t="shared" si="6"/>
        <v>5107500</v>
      </c>
      <c r="F45" s="3">
        <f t="shared" si="6"/>
        <v>83772</v>
      </c>
      <c r="G45" s="3">
        <f t="shared" si="6"/>
        <v>3497500</v>
      </c>
      <c r="H45" s="3">
        <f t="shared" si="6"/>
        <v>3581272</v>
      </c>
    </row>
    <row r="46" spans="1:8" x14ac:dyDescent="0.2">
      <c r="A46" s="193" t="s">
        <v>1</v>
      </c>
      <c r="B46" s="194"/>
      <c r="C46" s="3">
        <f t="shared" si="6"/>
        <v>100000</v>
      </c>
      <c r="D46" s="3">
        <f t="shared" si="6"/>
        <v>5007500</v>
      </c>
      <c r="E46" s="3">
        <f t="shared" si="6"/>
        <v>5107500</v>
      </c>
      <c r="F46" s="3">
        <f t="shared" si="6"/>
        <v>83772</v>
      </c>
      <c r="G46" s="3">
        <f t="shared" si="6"/>
        <v>3497500</v>
      </c>
      <c r="H46" s="3">
        <f t="shared" si="6"/>
        <v>3581272</v>
      </c>
    </row>
    <row r="47" spans="1:8" x14ac:dyDescent="0.2">
      <c r="A47" s="202" t="s">
        <v>0</v>
      </c>
      <c r="B47" s="194"/>
      <c r="C47" s="2">
        <f>C46+C41+C22</f>
        <v>35344500</v>
      </c>
      <c r="D47" s="2">
        <f>D46+D41+D22</f>
        <v>48469135</v>
      </c>
      <c r="E47" s="2">
        <f>E46+E41+E22</f>
        <v>68938315</v>
      </c>
      <c r="F47" s="1">
        <f>F22+F41+F46</f>
        <v>75753003</v>
      </c>
      <c r="G47" s="1">
        <f>G22+G41+G46</f>
        <v>52029372</v>
      </c>
      <c r="H47" s="1">
        <f>H22+H41+H46</f>
        <v>81637282</v>
      </c>
    </row>
    <row r="48" spans="1:8" ht="409.6" hidden="1" customHeight="1" x14ac:dyDescent="0.2"/>
  </sheetData>
  <mergeCells count="18">
    <mergeCell ref="A47:B47"/>
    <mergeCell ref="A35:B35"/>
    <mergeCell ref="A40:B40"/>
    <mergeCell ref="A41:B41"/>
    <mergeCell ref="A45:B45"/>
    <mergeCell ref="A46:B46"/>
    <mergeCell ref="A29:B29"/>
    <mergeCell ref="A1:H1"/>
    <mergeCell ref="A2:H2"/>
    <mergeCell ref="A3:H3"/>
    <mergeCell ref="A4:B4"/>
    <mergeCell ref="C4:E4"/>
    <mergeCell ref="F4:H4"/>
    <mergeCell ref="A6:B6"/>
    <mergeCell ref="A7:B7"/>
    <mergeCell ref="A14:B14"/>
    <mergeCell ref="A21:B21"/>
    <mergeCell ref="A22:B22"/>
  </mergeCells>
  <pageMargins left="0.39370078740157483" right="0.39370078740157483" top="0.39370078740157483" bottom="0.86614173228346458" header="0.39370078740157483" footer="0.39370078740157483"/>
  <pageSetup paperSize="9" scale="95" orientation="portrait" r:id="rId1"/>
  <headerFooter alignWithMargins="0">
    <oddFooter>&amp;L&amp;"Arial"&amp;7Pag. &amp;P 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2</vt:i4>
      </vt:variant>
    </vt:vector>
  </HeadingPairs>
  <TitlesOfParts>
    <vt:vector size="10" baseType="lpstr">
      <vt:lpstr>TRIENNALE ENTRATE</vt:lpstr>
      <vt:lpstr>TRIENNALE USCITE</vt:lpstr>
      <vt:lpstr>risultato_amministrazione_2022</vt:lpstr>
      <vt:lpstr>Quadro Generale Riassuntivo Pre</vt:lpstr>
      <vt:lpstr>G_USCITE</vt:lpstr>
      <vt:lpstr>G_ENTRATE</vt:lpstr>
      <vt:lpstr>D_USCITE</vt:lpstr>
      <vt:lpstr>D_ENTRATE</vt:lpstr>
      <vt:lpstr>'Quadro Generale Riassuntivo Pre'!Area_stampa</vt:lpstr>
      <vt:lpstr>risultato_amministrazione_2022!Area_stampa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Raffaella Ladiana</dc:creator>
  <cp:lastModifiedBy>Raffaella Ladiana</cp:lastModifiedBy>
  <cp:lastPrinted>2022-10-17T10:57:07Z</cp:lastPrinted>
  <dcterms:created xsi:type="dcterms:W3CDTF">2022-10-13T11:40:00Z</dcterms:created>
  <dcterms:modified xsi:type="dcterms:W3CDTF">2025-08-28T08:45:15Z</dcterms:modified>
</cp:coreProperties>
</file>